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65" activeTab="0"/>
  </bookViews>
  <sheets>
    <sheet name="Min" sheetId="1" r:id="rId1"/>
    <sheet name="Cad" sheetId="2" r:id="rId2"/>
    <sheet name="Nat" sheetId="3" r:id="rId3"/>
    <sheet name="Max" sheetId="4" r:id="rId4"/>
    <sheet name="DD2" sheetId="5" r:id="rId5"/>
    <sheet name="Senior" sheetId="6" r:id="rId6"/>
    <sheet name="Master" sheetId="7" r:id="rId7"/>
    <sheet name="KZ2" sheetId="8" r:id="rId8"/>
    <sheet name="KZ2 M" sheetId="9" r:id="rId9"/>
    <sheet name="Vide" sheetId="10" r:id="rId10"/>
    <sheet name="Open" sheetId="11" r:id="rId11"/>
    <sheet name="X30J" sheetId="12" r:id="rId12"/>
    <sheet name="Paramétrage" sheetId="13" r:id="rId13"/>
  </sheets>
  <definedNames>
    <definedName name="classé">'Paramétrage'!$D$1</definedName>
    <definedName name="début" localSheetId="1">'Cad'!$B$6</definedName>
    <definedName name="début" localSheetId="4">'DD2'!$B$6</definedName>
    <definedName name="début" localSheetId="7">'KZ2'!$B$6</definedName>
    <definedName name="début" localSheetId="8">'KZ2 M'!$B$6</definedName>
    <definedName name="début" localSheetId="6">'Master'!$B$6</definedName>
    <definedName name="début" localSheetId="3">'Max'!$B$6</definedName>
    <definedName name="début" localSheetId="0">'Min'!$B$6</definedName>
    <definedName name="début" localSheetId="2">'Nat'!$B$6</definedName>
    <definedName name="début" localSheetId="10">'Open'!$B$6</definedName>
    <definedName name="début" localSheetId="12">'Paramétrage'!#REF!</definedName>
    <definedName name="début" localSheetId="5">'Senior'!$B$6</definedName>
    <definedName name="début" localSheetId="9">'Vide'!$B$6</definedName>
    <definedName name="début" localSheetId="11">'X30J'!$B$6</definedName>
    <definedName name="début">#REF!</definedName>
    <definedName name="fin" localSheetId="1">'Cad'!$AL$43</definedName>
    <definedName name="fin" localSheetId="4">'DD2'!$AL$37</definedName>
    <definedName name="fin" localSheetId="7">'KZ2'!$AL$37</definedName>
    <definedName name="fin" localSheetId="8">'KZ2 M'!$AL$37</definedName>
    <definedName name="fin" localSheetId="6">'Master'!$AL$37</definedName>
    <definedName name="fin" localSheetId="3">'Max'!$AL$37</definedName>
    <definedName name="fin" localSheetId="0">'Min'!$AL$37</definedName>
    <definedName name="fin" localSheetId="2">'Nat'!$AL$47</definedName>
    <definedName name="fin" localSheetId="10">'Open'!$AL$37</definedName>
    <definedName name="fin" localSheetId="12">'Paramétrage'!#REF!</definedName>
    <definedName name="fin" localSheetId="5">'Senior'!$AL$40</definedName>
    <definedName name="fin" localSheetId="9">'Vide'!$AL$37</definedName>
    <definedName name="fin" localSheetId="11">'X30J'!$AL$38</definedName>
    <definedName name="fin">#REF!</definedName>
    <definedName name="_xlnm.Print_Titles" localSheetId="1">'Cad'!$1:$5</definedName>
    <definedName name="_xlnm.Print_Titles" localSheetId="4">'DD2'!$1:$5</definedName>
    <definedName name="_xlnm.Print_Titles" localSheetId="7">'KZ2'!$1:$5</definedName>
    <definedName name="_xlnm.Print_Titles" localSheetId="8">'KZ2 M'!$1:$5</definedName>
    <definedName name="_xlnm.Print_Titles" localSheetId="6">'Master'!$1:$5</definedName>
    <definedName name="_xlnm.Print_Titles" localSheetId="3">'Max'!$1:$5</definedName>
    <definedName name="_xlnm.Print_Titles" localSheetId="0">'Min'!$1:$5</definedName>
    <definedName name="_xlnm.Print_Titles" localSheetId="2">'Nat'!$1:$5</definedName>
    <definedName name="_xlnm.Print_Titles" localSheetId="10">'Open'!$1:$5</definedName>
    <definedName name="_xlnm.Print_Titles" localSheetId="5">'Senior'!$1:$5</definedName>
    <definedName name="_xlnm.Print_Titles" localSheetId="9">'Vide'!$1:$5</definedName>
    <definedName name="_xlnm.Print_Titles" localSheetId="11">'X30J'!$1:$5</definedName>
    <definedName name="Liste">#REF!</definedName>
    <definedName name="Nbcourse">'Paramétrage'!$D$2</definedName>
    <definedName name="_xlnm.Print_Area" localSheetId="1">'Cad'!$A$1:$AK$43</definedName>
    <definedName name="_xlnm.Print_Area" localSheetId="4">'DD2'!$A$1:$AK$37</definedName>
    <definedName name="_xlnm.Print_Area" localSheetId="7">'KZ2'!$A$1:$AK$37</definedName>
    <definedName name="_xlnm.Print_Area" localSheetId="8">'KZ2 M'!$A$1:$AK$37</definedName>
    <definedName name="_xlnm.Print_Area" localSheetId="6">'Master'!$A$1:$AK$37</definedName>
    <definedName name="_xlnm.Print_Area" localSheetId="3">'Max'!$A$1:$AK$37</definedName>
    <definedName name="_xlnm.Print_Area" localSheetId="0">'Min'!$A$1:$AK$37</definedName>
    <definedName name="_xlnm.Print_Area" localSheetId="2">'Nat'!$A$1:$AK$47</definedName>
    <definedName name="_xlnm.Print_Area" localSheetId="10">'Open'!$A$1:$AK$37</definedName>
    <definedName name="_xlnm.Print_Area" localSheetId="12">'Paramétrage'!$A$1:$D$2</definedName>
    <definedName name="_xlnm.Print_Area" localSheetId="5">'Senior'!$A$1:$AK$40</definedName>
    <definedName name="_xlnm.Print_Area" localSheetId="9">'Vide'!$A$1:$AK$37</definedName>
    <definedName name="_xlnm.Print_Area" localSheetId="11">'X30J'!$A$1:$AK$38</definedName>
  </definedNames>
  <calcPr fullCalcOnLoad="1"/>
</workbook>
</file>

<file path=xl/sharedStrings.xml><?xml version="1.0" encoding="utf-8"?>
<sst xmlns="http://schemas.openxmlformats.org/spreadsheetml/2006/main" count="779" uniqueCount="197">
  <si>
    <t>Nom</t>
  </si>
  <si>
    <t>Prénom</t>
  </si>
  <si>
    <t>ASK</t>
  </si>
  <si>
    <t>Classé</t>
  </si>
  <si>
    <t>Total</t>
  </si>
  <si>
    <t>Moirans</t>
  </si>
  <si>
    <t>Nombre de Participants</t>
  </si>
  <si>
    <t>Le Creusot</t>
  </si>
  <si>
    <t>Minime</t>
  </si>
  <si>
    <t>Cadet</t>
  </si>
  <si>
    <t>Résultats supplémentaires</t>
  </si>
  <si>
    <t>Résultat max</t>
  </si>
  <si>
    <t>BFC</t>
  </si>
  <si>
    <t>PF</t>
  </si>
  <si>
    <t>F</t>
  </si>
  <si>
    <t>Nb de manches comptabilisées :</t>
  </si>
  <si>
    <t>Pour être classé, il faut avoir participé à au moins</t>
  </si>
  <si>
    <t>courses</t>
  </si>
  <si>
    <t>Nb manches</t>
  </si>
  <si>
    <t>Nb de manches comptabilisées</t>
  </si>
  <si>
    <t>Nb de manches pour être classé</t>
  </si>
  <si>
    <t>Nb Hors course</t>
  </si>
  <si>
    <t>Rotax Max</t>
  </si>
  <si>
    <t>Bonus Meilleur tour en course</t>
  </si>
  <si>
    <t>Points Bonus</t>
  </si>
  <si>
    <t>OPEN</t>
  </si>
  <si>
    <t>Pour la course du 17 Mars , la finale ayant été annulée , les points de la Préfinale ont été doublés</t>
  </si>
  <si>
    <t>DD2</t>
  </si>
  <si>
    <t>Nationale</t>
  </si>
  <si>
    <t>KZ 2</t>
  </si>
  <si>
    <t>KZ 2 Master</t>
  </si>
  <si>
    <t>X30 Junior</t>
  </si>
  <si>
    <t>Open</t>
  </si>
  <si>
    <t>Senior (X30)</t>
  </si>
  <si>
    <t>Master (X30M)</t>
  </si>
  <si>
    <t>Sens Trophy 2019</t>
  </si>
  <si>
    <t>Seranzi</t>
  </si>
  <si>
    <t>Thimothé</t>
  </si>
  <si>
    <t>Sens</t>
  </si>
  <si>
    <t>Nabal</t>
  </si>
  <si>
    <t>Lucas</t>
  </si>
  <si>
    <t>Rosny</t>
  </si>
  <si>
    <t>Hervas</t>
  </si>
  <si>
    <t>Valentin</t>
  </si>
  <si>
    <t>Freze</t>
  </si>
  <si>
    <t>Julien</t>
  </si>
  <si>
    <t>Giltaire</t>
  </si>
  <si>
    <t>Elyo</t>
  </si>
  <si>
    <t>Salbris</t>
  </si>
  <si>
    <t>Bailly</t>
  </si>
  <si>
    <t>Gabriel</t>
  </si>
  <si>
    <t>St Quentin</t>
  </si>
  <si>
    <t>Venet</t>
  </si>
  <si>
    <t>François Xavier</t>
  </si>
  <si>
    <t>Bretigny</t>
  </si>
  <si>
    <t>Moreau</t>
  </si>
  <si>
    <t>Nicolas</t>
  </si>
  <si>
    <t>Heyert</t>
  </si>
  <si>
    <t>Théo</t>
  </si>
  <si>
    <t>Lommerange</t>
  </si>
  <si>
    <t>Mongeard</t>
  </si>
  <si>
    <t>Léa</t>
  </si>
  <si>
    <t>Chalon</t>
  </si>
  <si>
    <t>Piquet</t>
  </si>
  <si>
    <t>Alexandre</t>
  </si>
  <si>
    <t>Incandela</t>
  </si>
  <si>
    <t>Thomas</t>
  </si>
  <si>
    <t>Augier</t>
  </si>
  <si>
    <t>Manon</t>
  </si>
  <si>
    <t>Baptiste</t>
  </si>
  <si>
    <t>Ledroit</t>
  </si>
  <si>
    <t>Florian</t>
  </si>
  <si>
    <t>Cavé</t>
  </si>
  <si>
    <t>Paul</t>
  </si>
  <si>
    <t>Habrant</t>
  </si>
  <si>
    <t>Poncel</t>
  </si>
  <si>
    <t>Léo</t>
  </si>
  <si>
    <t>Melun</t>
  </si>
  <si>
    <t>Mathilde</t>
  </si>
  <si>
    <t>Leveque</t>
  </si>
  <si>
    <t>Enzo</t>
  </si>
  <si>
    <t>Vaison</t>
  </si>
  <si>
    <t>Ayrton</t>
  </si>
  <si>
    <t>Duclos</t>
  </si>
  <si>
    <t>Thibault</t>
  </si>
  <si>
    <t>Cannard</t>
  </si>
  <si>
    <t>Chloé</t>
  </si>
  <si>
    <t>Besançon</t>
  </si>
  <si>
    <t>Gal</t>
  </si>
  <si>
    <t>Frété</t>
  </si>
  <si>
    <t>Fabrice</t>
  </si>
  <si>
    <t>Atalian</t>
  </si>
  <si>
    <t>Albert</t>
  </si>
  <si>
    <t>Guth</t>
  </si>
  <si>
    <t>Corentin</t>
  </si>
  <si>
    <t>Hagueneau</t>
  </si>
  <si>
    <t>Rajouel</t>
  </si>
  <si>
    <t>Matthieu</t>
  </si>
  <si>
    <t>Rodot</t>
  </si>
  <si>
    <t>Collot</t>
  </si>
  <si>
    <t>Christophe</t>
  </si>
  <si>
    <t>ASK 21</t>
  </si>
  <si>
    <t>G</t>
  </si>
  <si>
    <t>Morel</t>
  </si>
  <si>
    <t>Benoit</t>
  </si>
  <si>
    <t>Dormoy</t>
  </si>
  <si>
    <t>Pillot</t>
  </si>
  <si>
    <t>Mael</t>
  </si>
  <si>
    <t>Cyrille</t>
  </si>
  <si>
    <t>Legrand</t>
  </si>
  <si>
    <t>David</t>
  </si>
  <si>
    <t>Borgetto</t>
  </si>
  <si>
    <t>Marc</t>
  </si>
  <si>
    <t>Busseret</t>
  </si>
  <si>
    <t>Manu</t>
  </si>
  <si>
    <t>Val de Saone</t>
  </si>
  <si>
    <t>Liochon</t>
  </si>
  <si>
    <t>Anthony</t>
  </si>
  <si>
    <t>Chevallier</t>
  </si>
  <si>
    <t>Jean Claude</t>
  </si>
  <si>
    <t>Martins</t>
  </si>
  <si>
    <t>L'Enclos</t>
  </si>
  <si>
    <t>Olivier</t>
  </si>
  <si>
    <t>Girard</t>
  </si>
  <si>
    <t>Malone</t>
  </si>
  <si>
    <t>Vinot</t>
  </si>
  <si>
    <t>Elouane</t>
  </si>
  <si>
    <t>Bienaime</t>
  </si>
  <si>
    <t>Guyonnet</t>
  </si>
  <si>
    <t>Vivien</t>
  </si>
  <si>
    <t>Clovis</t>
  </si>
  <si>
    <t>Nouguereyde</t>
  </si>
  <si>
    <t>Soares</t>
  </si>
  <si>
    <t>Lilian</t>
  </si>
  <si>
    <t>Thibaut</t>
  </si>
  <si>
    <t>Menendez</t>
  </si>
  <si>
    <t>K50</t>
  </si>
  <si>
    <t>Adrien</t>
  </si>
  <si>
    <t>Closmenil</t>
  </si>
  <si>
    <t>Herbert</t>
  </si>
  <si>
    <t>Ryan</t>
  </si>
  <si>
    <t>JBH</t>
  </si>
  <si>
    <t>Angerville</t>
  </si>
  <si>
    <t>Fahrane</t>
  </si>
  <si>
    <t>Toillon</t>
  </si>
  <si>
    <t>Eschmann</t>
  </si>
  <si>
    <t>Loic</t>
  </si>
  <si>
    <t>Suisse</t>
  </si>
  <si>
    <t>Rémi</t>
  </si>
  <si>
    <t>Stehlin</t>
  </si>
  <si>
    <t>Mehdi</t>
  </si>
  <si>
    <t>Lassoued</t>
  </si>
  <si>
    <t>Neil</t>
  </si>
  <si>
    <t>Maitre</t>
  </si>
  <si>
    <t>ASCAP</t>
  </si>
  <si>
    <t>Sullivan</t>
  </si>
  <si>
    <t>Baverey</t>
  </si>
  <si>
    <t>Debar</t>
  </si>
  <si>
    <t>Boulogne</t>
  </si>
  <si>
    <t>Nadler</t>
  </si>
  <si>
    <t>Victor</t>
  </si>
  <si>
    <t>Maxence</t>
  </si>
  <si>
    <t>Sarah</t>
  </si>
  <si>
    <t>Lhussier</t>
  </si>
  <si>
    <t>Arthur</t>
  </si>
  <si>
    <t>Blasic</t>
  </si>
  <si>
    <t>Menedez</t>
  </si>
  <si>
    <t>Jeremie</t>
  </si>
  <si>
    <t>Rouxel</t>
  </si>
  <si>
    <t>Vincent Dumelie</t>
  </si>
  <si>
    <t>Krypciak</t>
  </si>
  <si>
    <t>Pierre</t>
  </si>
  <si>
    <t>Faisca</t>
  </si>
  <si>
    <t>Miguel</t>
  </si>
  <si>
    <t>Coruble</t>
  </si>
  <si>
    <t>Reims</t>
  </si>
  <si>
    <t>Miel</t>
  </si>
  <si>
    <t>Sebastien</t>
  </si>
  <si>
    <t>Foulliaron</t>
  </si>
  <si>
    <t>Cédric</t>
  </si>
  <si>
    <t>Lunel</t>
  </si>
  <si>
    <t>Lorenzo</t>
  </si>
  <si>
    <t>Hugo</t>
  </si>
  <si>
    <t>Nachtergael</t>
  </si>
  <si>
    <t>Zougar</t>
  </si>
  <si>
    <t>Mohamed</t>
  </si>
  <si>
    <t>Caille</t>
  </si>
  <si>
    <t>Jordan</t>
  </si>
  <si>
    <t>Gérald</t>
  </si>
  <si>
    <t>Boudet</t>
  </si>
  <si>
    <t>Teixera</t>
  </si>
  <si>
    <t>Diogo</t>
  </si>
  <si>
    <t>Bastid</t>
  </si>
  <si>
    <t>Didier</t>
  </si>
  <si>
    <t>Cormeilles</t>
  </si>
  <si>
    <t>De Macedo</t>
  </si>
  <si>
    <t>Philippe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</si>
</sst>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d\-mmm"/>
    <numFmt numFmtId="175" formatCode="_-* #,##0.0\ _F_-;\-* #,##0.0\ _F_-;_-* &quot;-&quot;??\ _F_-;_-@_-"/>
    <numFmt numFmtId="176" formatCode="_-* #,##0\ _F_-;\-* #,##0\ _F_-;_-* &quot;-&quot;??\ _F_-;_-@_-"/>
    <numFmt numFmtId="177" formatCode="0.0"/>
    <numFmt numFmtId="178" formatCode="0.000"/>
    <numFmt numFmtId="179" formatCode="0.000000"/>
    <numFmt numFmtId="180" formatCode="0.00000"/>
    <numFmt numFmtId="181" formatCode="0.0000"/>
    <numFmt numFmtId="182" formatCode="0.0%"/>
    <numFmt numFmtId="183" formatCode="&quot;Vrai&quot;;&quot;Vrai&quot;;&quot;Faux&quot;"/>
    <numFmt numFmtId="184" formatCode="&quot;Actif&quot;;&quot;Actif&quot;;&quot;Inactif&quot;"/>
    <numFmt numFmtId="185" formatCode="[$-40C]dddd\ d\ mmmm\ yyyy"/>
    <numFmt numFmtId="186" formatCode="[$-40C]d\-mmm\-yy;@"/>
  </numFmts>
  <fonts count="56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color indexed="8"/>
      <name val="Book Antiqua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Impact"/>
      <family val="2"/>
    </font>
    <font>
      <i/>
      <sz val="22"/>
      <color indexed="8"/>
      <name val="Impact"/>
      <family val="2"/>
    </font>
    <font>
      <b/>
      <i/>
      <sz val="11"/>
      <color indexed="8"/>
      <name val="Times New Roman"/>
      <family val="1"/>
    </font>
    <font>
      <sz val="24"/>
      <color indexed="8"/>
      <name val="Impact"/>
      <family val="2"/>
    </font>
    <font>
      <b/>
      <sz val="24"/>
      <color indexed="8"/>
      <name val="Impact"/>
      <family val="2"/>
    </font>
    <font>
      <i/>
      <sz val="16"/>
      <color indexed="8"/>
      <name val="Impact"/>
      <family val="2"/>
    </font>
    <font>
      <b/>
      <i/>
      <sz val="10"/>
      <color indexed="8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Times New Roman"/>
      <family val="1"/>
    </font>
    <font>
      <b/>
      <i/>
      <sz val="8"/>
      <color indexed="8"/>
      <name val="Times New Roman"/>
      <family val="1"/>
    </font>
    <font>
      <i/>
      <u val="single"/>
      <sz val="26"/>
      <color indexed="8"/>
      <name val="Verdana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medium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dotted"/>
      <right style="thin"/>
      <top style="hair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tted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dotted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dotted"/>
      <right style="medium"/>
      <top style="hair"/>
      <bottom style="hair"/>
    </border>
    <border>
      <left style="dotted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dotted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 style="dotted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dotted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6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Continuous"/>
    </xf>
    <xf numFmtId="0" fontId="12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17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7" fillId="0" borderId="0" xfId="0" applyFont="1" applyFill="1" applyAlignment="1">
      <alignment vertical="top"/>
    </xf>
    <xf numFmtId="0" fontId="20" fillId="0" borderId="0" xfId="0" applyFont="1" applyFill="1" applyAlignment="1">
      <alignment horizontal="left" vertical="top"/>
    </xf>
    <xf numFmtId="0" fontId="7" fillId="0" borderId="0" xfId="0" applyFont="1" applyFill="1" applyBorder="1" applyAlignment="1">
      <alignment vertical="top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left" textRotation="90" wrapText="1"/>
    </xf>
    <xf numFmtId="0" fontId="10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 vertical="center" textRotation="90" wrapText="1"/>
    </xf>
    <xf numFmtId="14" fontId="5" fillId="0" borderId="15" xfId="0" applyNumberFormat="1" applyFont="1" applyFill="1" applyBorder="1" applyAlignment="1">
      <alignment horizontal="center" vertical="center" textRotation="90"/>
    </xf>
    <xf numFmtId="14" fontId="16" fillId="0" borderId="16" xfId="0" applyNumberFormat="1" applyFont="1" applyFill="1" applyBorder="1" applyAlignment="1">
      <alignment horizontal="center" vertical="center" textRotation="90"/>
    </xf>
    <xf numFmtId="14" fontId="9" fillId="0" borderId="17" xfId="0" applyNumberFormat="1" applyFont="1" applyFill="1" applyBorder="1" applyAlignment="1">
      <alignment horizontal="left" vertical="center" textRotation="255"/>
    </xf>
    <xf numFmtId="0" fontId="5" fillId="0" borderId="18" xfId="0" applyFont="1" applyFill="1" applyBorder="1" applyAlignment="1">
      <alignment horizontal="center" vertical="center" textRotation="90" wrapText="1"/>
    </xf>
    <xf numFmtId="14" fontId="9" fillId="0" borderId="18" xfId="0" applyNumberFormat="1" applyFont="1" applyFill="1" applyBorder="1" applyAlignment="1">
      <alignment horizontal="left" vertical="center"/>
    </xf>
    <xf numFmtId="14" fontId="9" fillId="0" borderId="19" xfId="0" applyNumberFormat="1" applyFont="1" applyFill="1" applyBorder="1" applyAlignment="1">
      <alignment horizontal="left" vertical="center"/>
    </xf>
    <xf numFmtId="14" fontId="5" fillId="0" borderId="20" xfId="0" applyNumberFormat="1" applyFont="1" applyFill="1" applyBorder="1" applyAlignment="1">
      <alignment horizontal="center" vertical="center" textRotation="90"/>
    </xf>
    <xf numFmtId="14" fontId="16" fillId="0" borderId="21" xfId="0" applyNumberFormat="1" applyFont="1" applyFill="1" applyBorder="1" applyAlignment="1">
      <alignment horizontal="center" vertical="center" textRotation="90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18" fillId="0" borderId="2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21" fillId="0" borderId="2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21" fillId="0" borderId="3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 textRotation="90" wrapText="1"/>
    </xf>
    <xf numFmtId="14" fontId="9" fillId="0" borderId="37" xfId="0" applyNumberFormat="1" applyFont="1" applyFill="1" applyBorder="1" applyAlignment="1">
      <alignment horizontal="left" vertical="center" textRotation="255"/>
    </xf>
    <xf numFmtId="0" fontId="5" fillId="0" borderId="38" xfId="0" applyFont="1" applyFill="1" applyBorder="1" applyAlignment="1">
      <alignment horizontal="center" vertical="center" textRotation="90" wrapText="1"/>
    </xf>
    <xf numFmtId="14" fontId="9" fillId="0" borderId="38" xfId="0" applyNumberFormat="1" applyFont="1" applyFill="1" applyBorder="1" applyAlignment="1">
      <alignment horizontal="left" vertical="center"/>
    </xf>
    <xf numFmtId="14" fontId="9" fillId="0" borderId="39" xfId="0" applyNumberFormat="1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 textRotation="90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vertical="center"/>
    </xf>
    <xf numFmtId="0" fontId="21" fillId="0" borderId="45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top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5" fillId="0" borderId="53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center" vertical="center" textRotation="90" wrapText="1"/>
    </xf>
    <xf numFmtId="0" fontId="5" fillId="0" borderId="56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textRotation="90" wrapText="1"/>
    </xf>
    <xf numFmtId="0" fontId="5" fillId="0" borderId="59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0" fontId="6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21" fillId="0" borderId="66" xfId="0" applyFont="1" applyFill="1" applyBorder="1" applyAlignment="1">
      <alignment horizontal="center" vertical="center"/>
    </xf>
    <xf numFmtId="0" fontId="21" fillId="0" borderId="67" xfId="0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center" vertical="center"/>
    </xf>
    <xf numFmtId="0" fontId="21" fillId="0" borderId="62" xfId="0" applyFont="1" applyFill="1" applyBorder="1" applyAlignment="1">
      <alignment horizontal="center" vertical="center"/>
    </xf>
    <xf numFmtId="0" fontId="21" fillId="0" borderId="68" xfId="0" applyFont="1" applyFill="1" applyBorder="1" applyAlignment="1">
      <alignment horizontal="center" vertical="center"/>
    </xf>
    <xf numFmtId="0" fontId="21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21" fillId="0" borderId="27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21" fillId="33" borderId="10" xfId="0" applyFont="1" applyFill="1" applyBorder="1" applyAlignment="1">
      <alignment vertical="center"/>
    </xf>
    <xf numFmtId="0" fontId="21" fillId="33" borderId="74" xfId="0" applyFont="1" applyFill="1" applyBorder="1" applyAlignment="1">
      <alignment horizontal="center" vertical="center" wrapText="1"/>
    </xf>
    <xf numFmtId="0" fontId="21" fillId="33" borderId="61" xfId="0" applyFont="1" applyFill="1" applyBorder="1" applyAlignment="1">
      <alignment vertical="center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49" xfId="0" applyFont="1" applyFill="1" applyBorder="1" applyAlignment="1">
      <alignment vertical="center"/>
    </xf>
    <xf numFmtId="0" fontId="21" fillId="33" borderId="44" xfId="0" applyFont="1" applyFill="1" applyBorder="1" applyAlignment="1">
      <alignment vertical="center"/>
    </xf>
    <xf numFmtId="0" fontId="5" fillId="33" borderId="20" xfId="0" applyFont="1" applyFill="1" applyBorder="1" applyAlignment="1">
      <alignment horizontal="center" vertical="center" textRotation="90" wrapText="1"/>
    </xf>
    <xf numFmtId="14" fontId="9" fillId="33" borderId="17" xfId="0" applyNumberFormat="1" applyFont="1" applyFill="1" applyBorder="1" applyAlignment="1">
      <alignment horizontal="left" vertical="center" textRotation="255"/>
    </xf>
    <xf numFmtId="0" fontId="5" fillId="33" borderId="18" xfId="0" applyFont="1" applyFill="1" applyBorder="1" applyAlignment="1">
      <alignment horizontal="center" vertical="center" textRotation="90" wrapText="1"/>
    </xf>
    <xf numFmtId="14" fontId="9" fillId="33" borderId="18" xfId="0" applyNumberFormat="1" applyFont="1" applyFill="1" applyBorder="1" applyAlignment="1">
      <alignment horizontal="left" vertical="center"/>
    </xf>
    <xf numFmtId="14" fontId="9" fillId="33" borderId="19" xfId="0" applyNumberFormat="1" applyFont="1" applyFill="1" applyBorder="1" applyAlignment="1">
      <alignment horizontal="left" vertical="center"/>
    </xf>
    <xf numFmtId="14" fontId="5" fillId="33" borderId="20" xfId="0" applyNumberFormat="1" applyFont="1" applyFill="1" applyBorder="1" applyAlignment="1">
      <alignment horizontal="center" vertical="center" textRotation="90"/>
    </xf>
    <xf numFmtId="14" fontId="16" fillId="33" borderId="21" xfId="0" applyNumberFormat="1" applyFont="1" applyFill="1" applyBorder="1" applyAlignment="1">
      <alignment horizontal="center" vertical="center" textRotation="90"/>
    </xf>
    <xf numFmtId="0" fontId="5" fillId="33" borderId="65" xfId="0" applyFont="1" applyFill="1" applyBorder="1" applyAlignment="1">
      <alignment horizontal="center" vertical="center"/>
    </xf>
    <xf numFmtId="0" fontId="5" fillId="33" borderId="75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5" fillId="33" borderId="6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10" xfId="0" applyFont="1" applyFill="1" applyBorder="1" applyAlignment="1">
      <alignment vertical="center"/>
    </xf>
    <xf numFmtId="0" fontId="5" fillId="0" borderId="61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21" fillId="0" borderId="76" xfId="0" applyFont="1" applyFill="1" applyBorder="1" applyAlignment="1">
      <alignment horizontal="center" vertical="center"/>
    </xf>
    <xf numFmtId="47" fontId="4" fillId="0" borderId="0" xfId="0" applyNumberFormat="1" applyFont="1" applyFill="1" applyAlignment="1">
      <alignment vertical="center"/>
    </xf>
    <xf numFmtId="0" fontId="4" fillId="0" borderId="33" xfId="0" applyFont="1" applyFill="1" applyBorder="1" applyAlignment="1">
      <alignment vertical="center"/>
    </xf>
    <xf numFmtId="0" fontId="5" fillId="0" borderId="77" xfId="0" applyFont="1" applyFill="1" applyBorder="1" applyAlignment="1">
      <alignment horizontal="center" textRotation="90" wrapText="1"/>
    </xf>
    <xf numFmtId="186" fontId="5" fillId="0" borderId="77" xfId="0" applyNumberFormat="1" applyFont="1" applyFill="1" applyBorder="1" applyAlignment="1">
      <alignment horizontal="center" vertical="center" textRotation="90" wrapText="1"/>
    </xf>
    <xf numFmtId="0" fontId="21" fillId="0" borderId="78" xfId="0" applyFont="1" applyFill="1" applyBorder="1" applyAlignment="1">
      <alignment horizontal="left" vertical="center" textRotation="90" wrapText="1"/>
    </xf>
    <xf numFmtId="0" fontId="21" fillId="0" borderId="79" xfId="0" applyFont="1" applyFill="1" applyBorder="1" applyAlignment="1">
      <alignment horizontal="left" vertical="center" textRotation="90" wrapText="1"/>
    </xf>
    <xf numFmtId="0" fontId="21" fillId="0" borderId="80" xfId="0" applyFont="1" applyFill="1" applyBorder="1" applyAlignment="1">
      <alignment horizontal="left" vertical="center" textRotation="90" wrapText="1"/>
    </xf>
    <xf numFmtId="186" fontId="5" fillId="0" borderId="15" xfId="0" applyNumberFormat="1" applyFont="1" applyFill="1" applyBorder="1" applyAlignment="1">
      <alignment horizontal="center" vertical="center" textRotation="90" wrapText="1"/>
    </xf>
    <xf numFmtId="0" fontId="21" fillId="33" borderId="78" xfId="0" applyFont="1" applyFill="1" applyBorder="1" applyAlignment="1">
      <alignment horizontal="left" vertical="center" textRotation="90" wrapText="1"/>
    </xf>
    <xf numFmtId="0" fontId="21" fillId="33" borderId="79" xfId="0" applyFont="1" applyFill="1" applyBorder="1" applyAlignment="1">
      <alignment horizontal="left" vertical="center" textRotation="90" wrapText="1"/>
    </xf>
    <xf numFmtId="0" fontId="21" fillId="33" borderId="80" xfId="0" applyFont="1" applyFill="1" applyBorder="1" applyAlignment="1">
      <alignment horizontal="left" vertical="center" textRotation="90" wrapText="1"/>
    </xf>
    <xf numFmtId="0" fontId="7" fillId="0" borderId="81" xfId="0" applyFont="1" applyFill="1" applyBorder="1" applyAlignment="1">
      <alignment horizontal="center"/>
    </xf>
    <xf numFmtId="0" fontId="7" fillId="0" borderId="82" xfId="0" applyFont="1" applyFill="1" applyBorder="1" applyAlignment="1">
      <alignment horizontal="center"/>
    </xf>
    <xf numFmtId="0" fontId="7" fillId="0" borderId="83" xfId="0" applyFont="1" applyFill="1" applyBorder="1" applyAlignment="1">
      <alignment horizontal="center"/>
    </xf>
    <xf numFmtId="186" fontId="5" fillId="0" borderId="16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0</xdr:row>
      <xdr:rowOff>9525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BC41"/>
  <sheetViews>
    <sheetView tabSelected="1" zoomScale="80" zoomScaleNormal="80" zoomScalePageLayoutView="0" workbookViewId="0" topLeftCell="A1">
      <pane xSplit="11" ySplit="5" topLeftCell="L6" activePane="bottomRight" state="frozen"/>
      <selection pane="topLeft" activeCell="L5" sqref="L5:AK24"/>
      <selection pane="topRight" activeCell="L5" sqref="L5:AK24"/>
      <selection pane="bottomLeft" activeCell="L5" sqref="L5:AK24"/>
      <selection pane="bottomRight" activeCell="D6" sqref="D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35</v>
      </c>
      <c r="B1" s="17"/>
      <c r="C1" s="17"/>
      <c r="D1" s="17"/>
      <c r="E1" s="17"/>
      <c r="F1" s="17"/>
      <c r="G1" s="17"/>
      <c r="H1" s="17"/>
      <c r="I1" s="17"/>
      <c r="L1" s="19" t="s">
        <v>8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5" t="s">
        <v>10</v>
      </c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7"/>
    </row>
    <row r="3" spans="1:54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58" t="s">
        <v>21</v>
      </c>
      <c r="K3" s="162" t="s">
        <v>24</v>
      </c>
      <c r="L3" s="161">
        <v>43527</v>
      </c>
      <c r="M3" s="157"/>
      <c r="N3" s="157">
        <v>43646</v>
      </c>
      <c r="O3" s="157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7">
        <v>43730</v>
      </c>
      <c r="AK3" s="168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59"/>
      <c r="K4" s="163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7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38"/>
      <c r="B5" s="139"/>
      <c r="C5" s="140"/>
      <c r="D5" s="141" t="s">
        <v>23</v>
      </c>
      <c r="E5" s="141"/>
      <c r="F5" s="142"/>
      <c r="G5" s="141"/>
      <c r="H5" s="143"/>
      <c r="I5" s="144"/>
      <c r="J5" s="160"/>
      <c r="K5" s="164"/>
      <c r="L5" s="134" t="s">
        <v>46</v>
      </c>
      <c r="M5" s="133"/>
      <c r="N5" s="134" t="s">
        <v>127</v>
      </c>
      <c r="O5" s="133"/>
      <c r="P5" s="134"/>
      <c r="Q5" s="133"/>
      <c r="R5" s="134"/>
      <c r="S5" s="133"/>
      <c r="T5" s="134"/>
      <c r="U5" s="133"/>
      <c r="V5" s="132"/>
      <c r="W5" s="133"/>
      <c r="X5" s="134"/>
      <c r="Y5" s="133"/>
      <c r="Z5" s="134"/>
      <c r="AA5" s="133"/>
      <c r="AB5" s="134"/>
      <c r="AC5" s="133"/>
      <c r="AD5" s="134"/>
      <c r="AE5" s="133"/>
      <c r="AF5" s="134"/>
      <c r="AG5" s="133"/>
      <c r="AH5" s="132"/>
      <c r="AI5" s="133"/>
      <c r="AJ5" s="134"/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</row>
    <row r="6" spans="1:54" s="97" customFormat="1" ht="24.75" customHeight="1">
      <c r="A6" s="110">
        <v>1</v>
      </c>
      <c r="B6" s="111"/>
      <c r="C6" s="112"/>
      <c r="D6" s="113" t="s">
        <v>44</v>
      </c>
      <c r="E6" s="113" t="s">
        <v>45</v>
      </c>
      <c r="F6" s="114"/>
      <c r="G6" s="151" t="s">
        <v>41</v>
      </c>
      <c r="H6" s="39" t="str">
        <f aca="true" t="shared" si="0" ref="H6:H35">IF(COUNTA(AK6)&gt;0,IF(COUNTA(L6:AK6)&lt;classé,"Non","Oui"),"Non")</f>
        <v>Non</v>
      </c>
      <c r="I6" s="115">
        <f aca="true" t="shared" si="1" ref="I6:I35">SUM(L6:AK6)-SUM(AN6:BA6)+K6</f>
        <v>164</v>
      </c>
      <c r="J6" s="116"/>
      <c r="K6" s="145">
        <f aca="true" t="shared" si="2" ref="K6:K35">COUNTIF(L$5:AK$5,$D6)*2</f>
        <v>0</v>
      </c>
      <c r="L6" s="118">
        <v>50</v>
      </c>
      <c r="M6" s="119">
        <v>50</v>
      </c>
      <c r="N6" s="120">
        <v>32</v>
      </c>
      <c r="O6" s="119">
        <v>32</v>
      </c>
      <c r="P6" s="120"/>
      <c r="Q6" s="119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/>
      <c r="AK6" s="123"/>
      <c r="AL6" s="4">
        <f aca="true" t="shared" si="3" ref="AL6:AL35">MAX(L6:AK6)</f>
        <v>50</v>
      </c>
      <c r="AM6" s="5">
        <f aca="true" t="shared" si="4" ref="AM6:AM24">COUNTA(L6:AK6)</f>
        <v>4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</row>
    <row r="7" spans="1:55" s="97" customFormat="1" ht="24.75" customHeight="1">
      <c r="A7" s="39">
        <f aca="true" t="shared" si="6" ref="A7:A35">A6+1</f>
        <v>2</v>
      </c>
      <c r="B7" s="51"/>
      <c r="C7" s="56"/>
      <c r="D7" s="57" t="s">
        <v>49</v>
      </c>
      <c r="E7" s="57" t="s">
        <v>50</v>
      </c>
      <c r="F7" s="58"/>
      <c r="G7" s="150" t="s">
        <v>51</v>
      </c>
      <c r="H7" s="39" t="str">
        <f t="shared" si="0"/>
        <v>Non</v>
      </c>
      <c r="I7" s="14">
        <f t="shared" si="1"/>
        <v>105</v>
      </c>
      <c r="J7" s="117"/>
      <c r="K7" s="145">
        <f t="shared" si="2"/>
        <v>0</v>
      </c>
      <c r="L7" s="15">
        <v>32</v>
      </c>
      <c r="M7" s="16">
        <v>32</v>
      </c>
      <c r="N7" s="54">
        <v>22</v>
      </c>
      <c r="O7" s="16">
        <v>19</v>
      </c>
      <c r="P7" s="54"/>
      <c r="Q7" s="16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3"/>
        <v>32</v>
      </c>
      <c r="AM7" s="5">
        <f t="shared" si="4"/>
        <v>4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154"/>
    </row>
    <row r="8" spans="1:54" s="97" customFormat="1" ht="24.75" customHeight="1">
      <c r="A8" s="39">
        <f t="shared" si="6"/>
        <v>3</v>
      </c>
      <c r="B8" s="51"/>
      <c r="C8" s="56"/>
      <c r="D8" s="150" t="s">
        <v>120</v>
      </c>
      <c r="E8" s="150" t="s">
        <v>80</v>
      </c>
      <c r="F8" s="58"/>
      <c r="G8" s="150" t="s">
        <v>41</v>
      </c>
      <c r="H8" s="39" t="str">
        <f t="shared" si="0"/>
        <v>Non</v>
      </c>
      <c r="I8" s="14">
        <f t="shared" si="1"/>
        <v>90</v>
      </c>
      <c r="J8" s="117"/>
      <c r="K8" s="145">
        <f t="shared" si="2"/>
        <v>0</v>
      </c>
      <c r="L8" s="15"/>
      <c r="M8" s="16"/>
      <c r="N8" s="54">
        <v>50</v>
      </c>
      <c r="O8" s="16">
        <v>40</v>
      </c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50</v>
      </c>
      <c r="AM8" s="5">
        <f t="shared" si="4"/>
        <v>2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</row>
    <row r="9" spans="1:54" s="97" customFormat="1" ht="24.75" customHeight="1">
      <c r="A9" s="39">
        <f t="shared" si="6"/>
        <v>4</v>
      </c>
      <c r="B9" s="51"/>
      <c r="C9" s="56"/>
      <c r="D9" s="57" t="s">
        <v>46</v>
      </c>
      <c r="E9" s="57" t="s">
        <v>47</v>
      </c>
      <c r="F9" s="58"/>
      <c r="G9" s="57" t="s">
        <v>48</v>
      </c>
      <c r="H9" s="39" t="str">
        <f t="shared" si="0"/>
        <v>Non</v>
      </c>
      <c r="I9" s="14">
        <f t="shared" si="1"/>
        <v>82</v>
      </c>
      <c r="J9" s="117"/>
      <c r="K9" s="145">
        <f t="shared" si="2"/>
        <v>2</v>
      </c>
      <c r="L9" s="15">
        <v>40</v>
      </c>
      <c r="M9" s="16">
        <v>40</v>
      </c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40</v>
      </c>
      <c r="AM9" s="5">
        <f t="shared" si="4"/>
        <v>2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</row>
    <row r="10" spans="1:54" s="97" customFormat="1" ht="24.75" customHeight="1">
      <c r="A10" s="39">
        <f t="shared" si="6"/>
        <v>5</v>
      </c>
      <c r="B10" s="51"/>
      <c r="C10" s="56"/>
      <c r="D10" s="150" t="s">
        <v>131</v>
      </c>
      <c r="E10" s="150" t="s">
        <v>130</v>
      </c>
      <c r="F10" s="58"/>
      <c r="G10" s="150" t="s">
        <v>62</v>
      </c>
      <c r="H10" s="39" t="str">
        <f t="shared" si="0"/>
        <v>Non</v>
      </c>
      <c r="I10" s="14">
        <f t="shared" si="1"/>
        <v>68</v>
      </c>
      <c r="J10" s="117"/>
      <c r="K10" s="145">
        <f t="shared" si="2"/>
        <v>0</v>
      </c>
      <c r="L10" s="15"/>
      <c r="M10" s="16"/>
      <c r="N10" s="54">
        <v>18</v>
      </c>
      <c r="O10" s="16">
        <v>50</v>
      </c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50</v>
      </c>
      <c r="AM10" s="5">
        <f t="shared" si="4"/>
        <v>2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</row>
    <row r="11" spans="1:54" s="97" customFormat="1" ht="24.75" customHeight="1">
      <c r="A11" s="39">
        <f t="shared" si="6"/>
        <v>6</v>
      </c>
      <c r="B11" s="51"/>
      <c r="C11" s="56"/>
      <c r="D11" s="150" t="s">
        <v>123</v>
      </c>
      <c r="E11" s="150" t="s">
        <v>122</v>
      </c>
      <c r="F11" s="58"/>
      <c r="G11" s="150" t="s">
        <v>121</v>
      </c>
      <c r="H11" s="39" t="str">
        <f t="shared" si="0"/>
        <v>Non</v>
      </c>
      <c r="I11" s="14">
        <f t="shared" si="1"/>
        <v>66</v>
      </c>
      <c r="J11" s="117"/>
      <c r="K11" s="145">
        <f t="shared" si="2"/>
        <v>0</v>
      </c>
      <c r="L11" s="15"/>
      <c r="M11" s="16"/>
      <c r="N11" s="54">
        <v>40</v>
      </c>
      <c r="O11" s="16">
        <v>26</v>
      </c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40</v>
      </c>
      <c r="AM11" s="5">
        <f t="shared" si="4"/>
        <v>2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</row>
    <row r="12" spans="1:54" s="97" customFormat="1" ht="24.75" customHeight="1">
      <c r="A12" s="39">
        <f t="shared" si="6"/>
        <v>7</v>
      </c>
      <c r="B12" s="51"/>
      <c r="C12" s="56"/>
      <c r="D12" s="150" t="s">
        <v>125</v>
      </c>
      <c r="E12" s="150" t="s">
        <v>124</v>
      </c>
      <c r="F12" s="58"/>
      <c r="G12" s="150" t="s">
        <v>7</v>
      </c>
      <c r="H12" s="39" t="str">
        <f t="shared" si="0"/>
        <v>Non</v>
      </c>
      <c r="I12" s="14">
        <f t="shared" si="1"/>
        <v>48</v>
      </c>
      <c r="J12" s="117"/>
      <c r="K12" s="145">
        <f t="shared" si="2"/>
        <v>0</v>
      </c>
      <c r="L12" s="15"/>
      <c r="M12" s="16"/>
      <c r="N12" s="54">
        <v>26</v>
      </c>
      <c r="O12" s="16">
        <v>22</v>
      </c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26</v>
      </c>
      <c r="AM12" s="5">
        <f t="shared" si="4"/>
        <v>2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</row>
    <row r="13" spans="1:54" s="97" customFormat="1" ht="24.75" customHeight="1">
      <c r="A13" s="39">
        <f t="shared" si="6"/>
        <v>8</v>
      </c>
      <c r="B13" s="51"/>
      <c r="C13" s="56"/>
      <c r="D13" s="150" t="s">
        <v>127</v>
      </c>
      <c r="E13" s="150" t="s">
        <v>126</v>
      </c>
      <c r="F13" s="58"/>
      <c r="G13" s="150" t="s">
        <v>38</v>
      </c>
      <c r="H13" s="39" t="str">
        <f t="shared" si="0"/>
        <v>Non</v>
      </c>
      <c r="I13" s="14">
        <f t="shared" si="1"/>
        <v>42</v>
      </c>
      <c r="J13" s="117"/>
      <c r="K13" s="145">
        <f t="shared" si="2"/>
        <v>2</v>
      </c>
      <c r="L13" s="15"/>
      <c r="M13" s="16"/>
      <c r="N13" s="54">
        <v>20</v>
      </c>
      <c r="O13" s="16">
        <v>20</v>
      </c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20</v>
      </c>
      <c r="AM13" s="5">
        <f t="shared" si="4"/>
        <v>2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</row>
    <row r="14" spans="1:54" s="97" customFormat="1" ht="24.75" customHeight="1">
      <c r="A14" s="39">
        <f t="shared" si="6"/>
        <v>9</v>
      </c>
      <c r="B14" s="51"/>
      <c r="C14" s="56"/>
      <c r="D14" s="150" t="s">
        <v>128</v>
      </c>
      <c r="E14" s="150" t="s">
        <v>129</v>
      </c>
      <c r="F14" s="58"/>
      <c r="G14" s="150" t="s">
        <v>121</v>
      </c>
      <c r="H14" s="39" t="str">
        <f t="shared" si="0"/>
        <v>Non</v>
      </c>
      <c r="I14" s="14">
        <f t="shared" si="1"/>
        <v>36</v>
      </c>
      <c r="J14" s="117"/>
      <c r="K14" s="145">
        <f t="shared" si="2"/>
        <v>0</v>
      </c>
      <c r="L14" s="15"/>
      <c r="M14" s="16"/>
      <c r="N14" s="54">
        <v>19</v>
      </c>
      <c r="O14" s="16">
        <v>17</v>
      </c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19</v>
      </c>
      <c r="AM14" s="5">
        <f t="shared" si="4"/>
        <v>2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</row>
    <row r="15" spans="1:54" s="97" customFormat="1" ht="24.75" customHeight="1">
      <c r="A15" s="39">
        <f t="shared" si="6"/>
        <v>10</v>
      </c>
      <c r="B15" s="51"/>
      <c r="C15" s="56"/>
      <c r="D15" s="150" t="s">
        <v>132</v>
      </c>
      <c r="E15" s="150" t="s">
        <v>133</v>
      </c>
      <c r="F15" s="58"/>
      <c r="G15" s="150" t="s">
        <v>121</v>
      </c>
      <c r="H15" s="39" t="str">
        <f t="shared" si="0"/>
        <v>Non</v>
      </c>
      <c r="I15" s="14">
        <f t="shared" si="1"/>
        <v>35</v>
      </c>
      <c r="J15" s="117"/>
      <c r="K15" s="145">
        <f t="shared" si="2"/>
        <v>0</v>
      </c>
      <c r="L15" s="15"/>
      <c r="M15" s="16"/>
      <c r="N15" s="54">
        <v>17</v>
      </c>
      <c r="O15" s="16">
        <v>18</v>
      </c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18</v>
      </c>
      <c r="AM15" s="5">
        <f t="shared" si="4"/>
        <v>2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</row>
    <row r="16" spans="1:54" s="97" customFormat="1" ht="24.75" customHeight="1">
      <c r="A16" s="39">
        <f t="shared" si="6"/>
        <v>11</v>
      </c>
      <c r="B16" s="51"/>
      <c r="C16" s="56"/>
      <c r="D16" s="150" t="s">
        <v>42</v>
      </c>
      <c r="E16" s="150" t="s">
        <v>134</v>
      </c>
      <c r="F16" s="58"/>
      <c r="G16" s="150" t="s">
        <v>38</v>
      </c>
      <c r="H16" s="39" t="str">
        <f t="shared" si="0"/>
        <v>Non</v>
      </c>
      <c r="I16" s="14">
        <f t="shared" si="1"/>
        <v>32</v>
      </c>
      <c r="J16" s="117"/>
      <c r="K16" s="145">
        <f t="shared" si="2"/>
        <v>0</v>
      </c>
      <c r="L16" s="15"/>
      <c r="M16" s="16"/>
      <c r="N16" s="54">
        <v>16</v>
      </c>
      <c r="O16" s="16">
        <v>16</v>
      </c>
      <c r="P16" s="54"/>
      <c r="Q16" s="55"/>
      <c r="R16" s="59"/>
      <c r="S16" s="16"/>
      <c r="T16" s="59"/>
      <c r="U16" s="55"/>
      <c r="V16" s="59"/>
      <c r="W16" s="16"/>
      <c r="X16" s="59"/>
      <c r="Y16" s="16"/>
      <c r="Z16" s="59"/>
      <c r="AA16" s="55"/>
      <c r="AB16" s="59"/>
      <c r="AC16" s="16"/>
      <c r="AD16" s="54"/>
      <c r="AE16" s="55"/>
      <c r="AF16" s="59"/>
      <c r="AG16" s="16"/>
      <c r="AH16" s="59"/>
      <c r="AI16" s="16"/>
      <c r="AJ16" s="55"/>
      <c r="AK16" s="82"/>
      <c r="AL16" s="4">
        <f t="shared" si="3"/>
        <v>16</v>
      </c>
      <c r="AM16" s="5">
        <f t="shared" si="4"/>
        <v>2</v>
      </c>
      <c r="AN16" s="94">
        <f aca="true" t="shared" si="7" ref="AN16:BA25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</row>
    <row r="17" spans="1:54" s="97" customFormat="1" ht="24.75" customHeight="1">
      <c r="A17" s="39">
        <f t="shared" si="6"/>
        <v>12</v>
      </c>
      <c r="B17" s="51"/>
      <c r="C17" s="56"/>
      <c r="D17" s="150"/>
      <c r="E17" s="150"/>
      <c r="F17" s="58"/>
      <c r="G17" s="150"/>
      <c r="H17" s="39" t="str">
        <f t="shared" si="0"/>
        <v>Non</v>
      </c>
      <c r="I17" s="14">
        <f t="shared" si="1"/>
        <v>0</v>
      </c>
      <c r="J17" s="117"/>
      <c r="K17" s="145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</row>
    <row r="18" spans="1:54" s="97" customFormat="1" ht="24.75" customHeight="1">
      <c r="A18" s="39">
        <f t="shared" si="6"/>
        <v>13</v>
      </c>
      <c r="B18" s="51"/>
      <c r="C18" s="56"/>
      <c r="D18" s="150"/>
      <c r="E18" s="150"/>
      <c r="F18" s="58"/>
      <c r="G18" s="150"/>
      <c r="H18" s="39" t="str">
        <f t="shared" si="0"/>
        <v>Non</v>
      </c>
      <c r="I18" s="14">
        <f t="shared" si="1"/>
        <v>0</v>
      </c>
      <c r="J18" s="117"/>
      <c r="K18" s="145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</row>
    <row r="19" spans="1:54" s="97" customFormat="1" ht="24.75" customHeight="1">
      <c r="A19" s="39">
        <f t="shared" si="6"/>
        <v>14</v>
      </c>
      <c r="B19" s="51"/>
      <c r="C19" s="56"/>
      <c r="D19" s="57"/>
      <c r="E19" s="57"/>
      <c r="F19" s="58"/>
      <c r="G19" s="68"/>
      <c r="H19" s="39" t="str">
        <f t="shared" si="0"/>
        <v>Non</v>
      </c>
      <c r="I19" s="14">
        <f t="shared" si="1"/>
        <v>0</v>
      </c>
      <c r="J19" s="117"/>
      <c r="K19" s="145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</row>
    <row r="20" spans="1:54" s="97" customFormat="1" ht="24.75" customHeight="1">
      <c r="A20" s="39">
        <f t="shared" si="6"/>
        <v>15</v>
      </c>
      <c r="B20" s="51"/>
      <c r="C20" s="56"/>
      <c r="D20" s="57"/>
      <c r="E20" s="57"/>
      <c r="F20" s="58"/>
      <c r="G20" s="68"/>
      <c r="H20" s="39" t="str">
        <f t="shared" si="0"/>
        <v>Non</v>
      </c>
      <c r="I20" s="14">
        <f t="shared" si="1"/>
        <v>0</v>
      </c>
      <c r="J20" s="117"/>
      <c r="K20" s="145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</row>
    <row r="21" spans="1:54" s="97" customFormat="1" ht="24.75" customHeight="1">
      <c r="A21" s="39">
        <f t="shared" si="6"/>
        <v>16</v>
      </c>
      <c r="B21" s="51"/>
      <c r="C21" s="52"/>
      <c r="D21" s="150"/>
      <c r="E21" s="57"/>
      <c r="F21" s="58"/>
      <c r="G21" s="68"/>
      <c r="H21" s="39" t="str">
        <f t="shared" si="0"/>
        <v>Non</v>
      </c>
      <c r="I21" s="14">
        <f t="shared" si="1"/>
        <v>0</v>
      </c>
      <c r="J21" s="117"/>
      <c r="K21" s="145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</row>
    <row r="22" spans="1:54" s="97" customFormat="1" ht="24.75" customHeight="1">
      <c r="A22" s="39">
        <f t="shared" si="6"/>
        <v>17</v>
      </c>
      <c r="B22" s="51"/>
      <c r="C22" s="52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5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</row>
    <row r="23" spans="1:54" s="97" customFormat="1" ht="24.75" customHeight="1">
      <c r="A23" s="39">
        <f t="shared" si="6"/>
        <v>18</v>
      </c>
      <c r="B23" s="51"/>
      <c r="C23" s="56"/>
      <c r="D23" s="150"/>
      <c r="E23" s="57"/>
      <c r="F23" s="58"/>
      <c r="G23" s="150"/>
      <c r="H23" s="39" t="str">
        <f t="shared" si="0"/>
        <v>Non</v>
      </c>
      <c r="I23" s="14">
        <f t="shared" si="1"/>
        <v>0</v>
      </c>
      <c r="J23" s="117"/>
      <c r="K23" s="145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</row>
    <row r="24" spans="1:54" s="97" customFormat="1" ht="24.75" customHeight="1">
      <c r="A24" s="39">
        <f t="shared" si="6"/>
        <v>19</v>
      </c>
      <c r="B24" s="51"/>
      <c r="C24" s="52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5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</row>
    <row r="25" spans="1:54" s="97" customFormat="1" ht="24.75" customHeight="1">
      <c r="A25" s="39">
        <f t="shared" si="6"/>
        <v>20</v>
      </c>
      <c r="B25" s="51"/>
      <c r="C25" s="56"/>
      <c r="D25" s="150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5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8" ref="AM25:AM35"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</row>
    <row r="26" spans="1:54" s="97" customFormat="1" ht="24.75" customHeight="1">
      <c r="A26" s="39">
        <f t="shared" si="6"/>
        <v>21</v>
      </c>
      <c r="B26" s="51"/>
      <c r="C26" s="52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5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8"/>
        <v>0</v>
      </c>
      <c r="AN26" s="94">
        <f aca="true" t="shared" si="9" ref="AN26:BA32">IF($AM26&gt;Nbcourse+AN$3-1-$J26,LARGE($L26:$AK26,Nbcourse+AN$3-$J26),0)</f>
        <v>0</v>
      </c>
      <c r="AO26" s="4">
        <f t="shared" si="9"/>
        <v>0</v>
      </c>
      <c r="AP26" s="4">
        <f t="shared" si="9"/>
        <v>0</v>
      </c>
      <c r="AQ26" s="4">
        <f t="shared" si="9"/>
        <v>0</v>
      </c>
      <c r="AR26" s="4">
        <f t="shared" si="9"/>
        <v>0</v>
      </c>
      <c r="AS26" s="4">
        <f t="shared" si="9"/>
        <v>0</v>
      </c>
      <c r="AT26" s="4">
        <f t="shared" si="9"/>
        <v>0</v>
      </c>
      <c r="AU26" s="4">
        <f t="shared" si="9"/>
        <v>0</v>
      </c>
      <c r="AV26" s="4">
        <f t="shared" si="9"/>
        <v>0</v>
      </c>
      <c r="AW26" s="4">
        <f t="shared" si="9"/>
        <v>0</v>
      </c>
      <c r="AX26" s="4">
        <f t="shared" si="9"/>
        <v>0</v>
      </c>
      <c r="AY26" s="4">
        <f t="shared" si="9"/>
        <v>0</v>
      </c>
      <c r="AZ26" s="4">
        <f t="shared" si="9"/>
        <v>0</v>
      </c>
      <c r="BA26" s="95">
        <f t="shared" si="9"/>
        <v>0</v>
      </c>
      <c r="BB26" s="96"/>
    </row>
    <row r="27" spans="1:54" s="97" customFormat="1" ht="24.7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5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8"/>
        <v>0</v>
      </c>
      <c r="AN27" s="94">
        <f t="shared" si="9"/>
        <v>0</v>
      </c>
      <c r="AO27" s="4">
        <f t="shared" si="9"/>
        <v>0</v>
      </c>
      <c r="AP27" s="4">
        <f t="shared" si="9"/>
        <v>0</v>
      </c>
      <c r="AQ27" s="4">
        <f t="shared" si="9"/>
        <v>0</v>
      </c>
      <c r="AR27" s="4">
        <f t="shared" si="9"/>
        <v>0</v>
      </c>
      <c r="AS27" s="4">
        <f t="shared" si="9"/>
        <v>0</v>
      </c>
      <c r="AT27" s="4">
        <f t="shared" si="9"/>
        <v>0</v>
      </c>
      <c r="AU27" s="4">
        <f t="shared" si="9"/>
        <v>0</v>
      </c>
      <c r="AV27" s="4">
        <f t="shared" si="9"/>
        <v>0</v>
      </c>
      <c r="AW27" s="4">
        <f t="shared" si="9"/>
        <v>0</v>
      </c>
      <c r="AX27" s="4">
        <f t="shared" si="9"/>
        <v>0</v>
      </c>
      <c r="AY27" s="4">
        <f t="shared" si="9"/>
        <v>0</v>
      </c>
      <c r="AZ27" s="4">
        <f t="shared" si="9"/>
        <v>0</v>
      </c>
      <c r="BA27" s="95">
        <f t="shared" si="9"/>
        <v>0</v>
      </c>
      <c r="BB27" s="96"/>
    </row>
    <row r="28" spans="1:54" s="97" customFormat="1" ht="24.75" customHeight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5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8"/>
        <v>0</v>
      </c>
      <c r="AN28" s="94">
        <f t="shared" si="9"/>
        <v>0</v>
      </c>
      <c r="AO28" s="4">
        <f t="shared" si="9"/>
        <v>0</v>
      </c>
      <c r="AP28" s="4">
        <f t="shared" si="9"/>
        <v>0</v>
      </c>
      <c r="AQ28" s="4">
        <f t="shared" si="9"/>
        <v>0</v>
      </c>
      <c r="AR28" s="4">
        <f t="shared" si="9"/>
        <v>0</v>
      </c>
      <c r="AS28" s="4">
        <f t="shared" si="9"/>
        <v>0</v>
      </c>
      <c r="AT28" s="4">
        <f t="shared" si="9"/>
        <v>0</v>
      </c>
      <c r="AU28" s="4">
        <f t="shared" si="9"/>
        <v>0</v>
      </c>
      <c r="AV28" s="4">
        <f t="shared" si="9"/>
        <v>0</v>
      </c>
      <c r="AW28" s="4">
        <f t="shared" si="9"/>
        <v>0</v>
      </c>
      <c r="AX28" s="4">
        <f t="shared" si="9"/>
        <v>0</v>
      </c>
      <c r="AY28" s="4">
        <f t="shared" si="9"/>
        <v>0</v>
      </c>
      <c r="AZ28" s="4">
        <f t="shared" si="9"/>
        <v>0</v>
      </c>
      <c r="BA28" s="95">
        <f t="shared" si="9"/>
        <v>0</v>
      </c>
      <c r="BB28" s="96"/>
    </row>
    <row r="29" spans="1:54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5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8"/>
        <v>0</v>
      </c>
      <c r="AN29" s="94">
        <f t="shared" si="9"/>
        <v>0</v>
      </c>
      <c r="AO29" s="4">
        <f t="shared" si="9"/>
        <v>0</v>
      </c>
      <c r="AP29" s="4">
        <f t="shared" si="9"/>
        <v>0</v>
      </c>
      <c r="AQ29" s="4">
        <f t="shared" si="9"/>
        <v>0</v>
      </c>
      <c r="AR29" s="4">
        <f t="shared" si="9"/>
        <v>0</v>
      </c>
      <c r="AS29" s="4">
        <f t="shared" si="9"/>
        <v>0</v>
      </c>
      <c r="AT29" s="4">
        <f t="shared" si="9"/>
        <v>0</v>
      </c>
      <c r="AU29" s="4">
        <f t="shared" si="9"/>
        <v>0</v>
      </c>
      <c r="AV29" s="4">
        <f t="shared" si="9"/>
        <v>0</v>
      </c>
      <c r="AW29" s="4">
        <f t="shared" si="9"/>
        <v>0</v>
      </c>
      <c r="AX29" s="4">
        <f t="shared" si="9"/>
        <v>0</v>
      </c>
      <c r="AY29" s="4">
        <f t="shared" si="9"/>
        <v>0</v>
      </c>
      <c r="AZ29" s="4">
        <f t="shared" si="9"/>
        <v>0</v>
      </c>
      <c r="BA29" s="95">
        <f t="shared" si="9"/>
        <v>0</v>
      </c>
      <c r="BB29" s="96"/>
    </row>
    <row r="30" spans="1:54" s="97" customFormat="1" ht="27.7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5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9"/>
        <v>0</v>
      </c>
      <c r="AO30" s="4">
        <f t="shared" si="9"/>
        <v>0</v>
      </c>
      <c r="AP30" s="4">
        <f t="shared" si="9"/>
        <v>0</v>
      </c>
      <c r="AQ30" s="4">
        <f t="shared" si="9"/>
        <v>0</v>
      </c>
      <c r="AR30" s="4">
        <f t="shared" si="9"/>
        <v>0</v>
      </c>
      <c r="AS30" s="4">
        <f t="shared" si="9"/>
        <v>0</v>
      </c>
      <c r="AT30" s="4">
        <f t="shared" si="9"/>
        <v>0</v>
      </c>
      <c r="AU30" s="4">
        <f t="shared" si="9"/>
        <v>0</v>
      </c>
      <c r="AV30" s="4">
        <f t="shared" si="9"/>
        <v>0</v>
      </c>
      <c r="AW30" s="4">
        <f t="shared" si="9"/>
        <v>0</v>
      </c>
      <c r="AX30" s="4">
        <f t="shared" si="9"/>
        <v>0</v>
      </c>
      <c r="AY30" s="4">
        <f t="shared" si="9"/>
        <v>0</v>
      </c>
      <c r="AZ30" s="4">
        <f t="shared" si="9"/>
        <v>0</v>
      </c>
      <c r="BA30" s="95">
        <f t="shared" si="9"/>
        <v>0</v>
      </c>
      <c r="BB30" s="96"/>
    </row>
    <row r="31" spans="1:54" s="97" customFormat="1" ht="24.75" customHeight="1">
      <c r="A31" s="39">
        <f t="shared" si="6"/>
        <v>26</v>
      </c>
      <c r="B31" s="51"/>
      <c r="C31" s="52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5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9"/>
        <v>0</v>
      </c>
      <c r="AO31" s="4">
        <f t="shared" si="9"/>
        <v>0</v>
      </c>
      <c r="AP31" s="4">
        <f t="shared" si="9"/>
        <v>0</v>
      </c>
      <c r="AQ31" s="4">
        <f t="shared" si="9"/>
        <v>0</v>
      </c>
      <c r="AR31" s="4">
        <f t="shared" si="9"/>
        <v>0</v>
      </c>
      <c r="AS31" s="4">
        <f t="shared" si="9"/>
        <v>0</v>
      </c>
      <c r="AT31" s="4">
        <f t="shared" si="9"/>
        <v>0</v>
      </c>
      <c r="AU31" s="4">
        <f t="shared" si="9"/>
        <v>0</v>
      </c>
      <c r="AV31" s="4">
        <f t="shared" si="9"/>
        <v>0</v>
      </c>
      <c r="AW31" s="4">
        <f t="shared" si="9"/>
        <v>0</v>
      </c>
      <c r="AX31" s="4">
        <f t="shared" si="9"/>
        <v>0</v>
      </c>
      <c r="AY31" s="4">
        <f t="shared" si="9"/>
        <v>0</v>
      </c>
      <c r="AZ31" s="4">
        <f t="shared" si="9"/>
        <v>0</v>
      </c>
      <c r="BA31" s="95">
        <f t="shared" si="9"/>
        <v>0</v>
      </c>
      <c r="BB31" s="96"/>
    </row>
    <row r="32" spans="1:54" s="97" customFormat="1" ht="24.7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5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9"/>
        <v>0</v>
      </c>
      <c r="AO32" s="4">
        <f t="shared" si="9"/>
        <v>0</v>
      </c>
      <c r="AP32" s="4">
        <f t="shared" si="9"/>
        <v>0</v>
      </c>
      <c r="AQ32" s="4">
        <f t="shared" si="9"/>
        <v>0</v>
      </c>
      <c r="AR32" s="4">
        <f t="shared" si="9"/>
        <v>0</v>
      </c>
      <c r="AS32" s="4">
        <f t="shared" si="9"/>
        <v>0</v>
      </c>
      <c r="AT32" s="4">
        <f t="shared" si="9"/>
        <v>0</v>
      </c>
      <c r="AU32" s="4">
        <f t="shared" si="9"/>
        <v>0</v>
      </c>
      <c r="AV32" s="4">
        <f t="shared" si="9"/>
        <v>0</v>
      </c>
      <c r="AW32" s="4">
        <f t="shared" si="9"/>
        <v>0</v>
      </c>
      <c r="AX32" s="4">
        <f t="shared" si="9"/>
        <v>0</v>
      </c>
      <c r="AY32" s="4">
        <f t="shared" si="9"/>
        <v>0</v>
      </c>
      <c r="AZ32" s="4">
        <f t="shared" si="9"/>
        <v>0</v>
      </c>
      <c r="BA32" s="95">
        <f t="shared" si="9"/>
        <v>0</v>
      </c>
      <c r="BB32" s="96"/>
    </row>
    <row r="33" spans="1:54" s="97" customFormat="1" ht="24.7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5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>IF($AM33&gt;Nbcourse+AN$3-1-$J33,LARGE($L33:$AK33,Nbcourse+AN$3-$J33),0)</f>
        <v>0</v>
      </c>
      <c r="AO33" s="4">
        <f>IF($AM33&gt;Nbcourse+AO$3-1-$J33,LARGE($L33:$AK33,Nbcourse+AO$3-$J33),0)</f>
        <v>0</v>
      </c>
      <c r="AP33" s="4">
        <f>IF($AM33&gt;Nbcourse+AP$3-1-$J33,LARGE($L33:$AK33,Nbcourse+AP$3-$J33),0)</f>
        <v>0</v>
      </c>
      <c r="AQ33" s="4">
        <f aca="true" t="shared" si="10" ref="AQ33:BA33">IF($AM33&gt;Nbcourse+AQ$3-1-$J33,LARGE($L33:$AK33,Nbcourse+AQ$3-$J33),0)</f>
        <v>0</v>
      </c>
      <c r="AR33" s="4">
        <f t="shared" si="10"/>
        <v>0</v>
      </c>
      <c r="AS33" s="4">
        <f t="shared" si="10"/>
        <v>0</v>
      </c>
      <c r="AT33" s="4">
        <f t="shared" si="10"/>
        <v>0</v>
      </c>
      <c r="AU33" s="4">
        <f t="shared" si="10"/>
        <v>0</v>
      </c>
      <c r="AV33" s="4">
        <f t="shared" si="10"/>
        <v>0</v>
      </c>
      <c r="AW33" s="4">
        <f t="shared" si="10"/>
        <v>0</v>
      </c>
      <c r="AX33" s="4">
        <f t="shared" si="10"/>
        <v>0</v>
      </c>
      <c r="AY33" s="4">
        <f t="shared" si="10"/>
        <v>0</v>
      </c>
      <c r="AZ33" s="4">
        <f t="shared" si="10"/>
        <v>0</v>
      </c>
      <c r="BA33" s="95">
        <f t="shared" si="10"/>
        <v>0</v>
      </c>
      <c r="BB33" s="96"/>
    </row>
    <row r="34" spans="1:54" s="97" customFormat="1" ht="24.7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5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aca="true" t="shared" si="11" ref="AN34:BA35">IF($AM34&gt;Nbcourse+AN$3-1-$J34,LARGE($L34:$AK34,Nbcourse+AN$3-$J34),0)</f>
        <v>0</v>
      </c>
      <c r="AO34" s="4">
        <f t="shared" si="11"/>
        <v>0</v>
      </c>
      <c r="AP34" s="4">
        <f t="shared" si="11"/>
        <v>0</v>
      </c>
      <c r="AQ34" s="4">
        <f t="shared" si="11"/>
        <v>0</v>
      </c>
      <c r="AR34" s="4">
        <f t="shared" si="11"/>
        <v>0</v>
      </c>
      <c r="AS34" s="4">
        <f t="shared" si="11"/>
        <v>0</v>
      </c>
      <c r="AT34" s="4">
        <f t="shared" si="11"/>
        <v>0</v>
      </c>
      <c r="AU34" s="4">
        <f t="shared" si="11"/>
        <v>0</v>
      </c>
      <c r="AV34" s="4">
        <f t="shared" si="11"/>
        <v>0</v>
      </c>
      <c r="AW34" s="4">
        <f t="shared" si="11"/>
        <v>0</v>
      </c>
      <c r="AX34" s="4">
        <f t="shared" si="11"/>
        <v>0</v>
      </c>
      <c r="AY34" s="4">
        <f t="shared" si="11"/>
        <v>0</v>
      </c>
      <c r="AZ34" s="4">
        <f t="shared" si="11"/>
        <v>0</v>
      </c>
      <c r="BA34" s="95">
        <f t="shared" si="11"/>
        <v>0</v>
      </c>
      <c r="BB34" s="96"/>
    </row>
    <row r="35" spans="1:54" s="97" customFormat="1" ht="24.75" customHeight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5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8"/>
        <v>0</v>
      </c>
      <c r="AN35" s="94">
        <f t="shared" si="11"/>
        <v>0</v>
      </c>
      <c r="AO35" s="4">
        <f t="shared" si="11"/>
        <v>0</v>
      </c>
      <c r="AP35" s="4">
        <f t="shared" si="11"/>
        <v>0</v>
      </c>
      <c r="AQ35" s="4">
        <f t="shared" si="11"/>
        <v>0</v>
      </c>
      <c r="AR35" s="4">
        <f t="shared" si="11"/>
        <v>0</v>
      </c>
      <c r="AS35" s="4">
        <f t="shared" si="11"/>
        <v>0</v>
      </c>
      <c r="AT35" s="4">
        <f t="shared" si="11"/>
        <v>0</v>
      </c>
      <c r="AU35" s="4">
        <f t="shared" si="11"/>
        <v>0</v>
      </c>
      <c r="AV35" s="4">
        <f t="shared" si="11"/>
        <v>0</v>
      </c>
      <c r="AW35" s="4">
        <f t="shared" si="11"/>
        <v>0</v>
      </c>
      <c r="AX35" s="4">
        <f t="shared" si="11"/>
        <v>0</v>
      </c>
      <c r="AY35" s="4">
        <f t="shared" si="11"/>
        <v>0</v>
      </c>
      <c r="AZ35" s="4">
        <f t="shared" si="11"/>
        <v>0</v>
      </c>
      <c r="BA35" s="95">
        <f t="shared" si="11"/>
        <v>0</v>
      </c>
      <c r="BB35" s="96"/>
    </row>
    <row r="36" spans="1:54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6"/>
      <c r="L36" s="87">
        <f>COUNT(L$6:L35)</f>
        <v>3</v>
      </c>
      <c r="M36" s="88">
        <f>COUNT(M$6:M35)</f>
        <v>3</v>
      </c>
      <c r="N36" s="89">
        <f>COUNT(N$6:N35)</f>
        <v>10</v>
      </c>
      <c r="O36" s="88">
        <f>COUNT(O$6:O35)</f>
        <v>10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</row>
    <row r="37" spans="1:54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</row>
    <row r="38" spans="1:54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</row>
    <row r="39" spans="1:54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</row>
    <row r="40" spans="1:54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</row>
    <row r="41" spans="1:54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5">
      <formula1>#REF!</formula1>
    </dataValidation>
  </dataValidations>
  <printOptions horizontalCentered="1"/>
  <pageMargins left="0.7874015748031497" right="0.7874015748031497" top="0.39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25">
    <pageSetUpPr fitToPage="1"/>
  </sheetPr>
  <dimension ref="A1:BC41"/>
  <sheetViews>
    <sheetView zoomScale="80" zoomScaleNormal="80" zoomScalePageLayoutView="0" workbookViewId="0" topLeftCell="A1">
      <pane xSplit="11" ySplit="5" topLeftCell="L6" activePane="bottomRight" state="frozen"/>
      <selection pane="topLeft" activeCell="K8" sqref="K8"/>
      <selection pane="topRight" activeCell="K8" sqref="K8"/>
      <selection pane="bottomLeft" activeCell="K8" sqref="K8"/>
      <selection pane="bottomRight" activeCell="D6" sqref="D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35</v>
      </c>
      <c r="B1" s="17"/>
      <c r="C1" s="17"/>
      <c r="D1" s="17"/>
      <c r="E1" s="17"/>
      <c r="F1" s="17"/>
      <c r="G1" s="17"/>
      <c r="H1" s="17"/>
      <c r="I1" s="17"/>
      <c r="L1" s="19" t="s">
        <v>25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5" t="s">
        <v>10</v>
      </c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7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58" t="s">
        <v>21</v>
      </c>
      <c r="K3" s="162" t="s">
        <v>24</v>
      </c>
      <c r="L3" s="161">
        <v>43527</v>
      </c>
      <c r="M3" s="157"/>
      <c r="N3" s="157">
        <v>43646</v>
      </c>
      <c r="O3" s="157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7">
        <v>43730</v>
      </c>
      <c r="AK3" s="168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59"/>
      <c r="K4" s="163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38"/>
      <c r="B5" s="139"/>
      <c r="C5" s="140"/>
      <c r="D5" s="141" t="s">
        <v>23</v>
      </c>
      <c r="E5" s="141"/>
      <c r="F5" s="142"/>
      <c r="G5" s="141"/>
      <c r="H5" s="143"/>
      <c r="I5" s="144"/>
      <c r="J5" s="160"/>
      <c r="K5" s="164"/>
      <c r="L5" s="134"/>
      <c r="M5" s="133"/>
      <c r="N5" s="132"/>
      <c r="O5" s="133"/>
      <c r="P5" s="132"/>
      <c r="Q5" s="133"/>
      <c r="R5" s="134"/>
      <c r="S5" s="133"/>
      <c r="T5" s="134"/>
      <c r="U5" s="133"/>
      <c r="V5" s="134"/>
      <c r="W5" s="133"/>
      <c r="X5" s="134"/>
      <c r="Y5" s="133"/>
      <c r="Z5" s="134"/>
      <c r="AA5" s="133"/>
      <c r="AB5" s="134"/>
      <c r="AC5" s="133"/>
      <c r="AD5" s="132"/>
      <c r="AE5" s="133"/>
      <c r="AF5" s="132"/>
      <c r="AG5" s="133"/>
      <c r="AH5" s="132"/>
      <c r="AI5" s="133"/>
      <c r="AJ5" s="134"/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111"/>
      <c r="C6" s="112"/>
      <c r="D6" s="57"/>
      <c r="E6" s="57"/>
      <c r="F6" s="58"/>
      <c r="G6" s="57"/>
      <c r="H6" s="39" t="str">
        <f aca="true" t="shared" si="0" ref="H6:H35">IF(COUNTA(AK6)&gt;0,IF(COUNTA(L6:AK6)&lt;classé,"Non","Oui"),"Non")</f>
        <v>Non</v>
      </c>
      <c r="I6" s="115">
        <f aca="true" t="shared" si="1" ref="I6:I35">SUM(L6:AK6)-SUM(AN6:BA6)+K6</f>
        <v>0</v>
      </c>
      <c r="J6" s="116"/>
      <c r="K6" s="145">
        <f aca="true" t="shared" si="2" ref="K6:K34">COUNTIF(L$5:AK$5,$D6)*2</f>
        <v>0</v>
      </c>
      <c r="L6" s="118"/>
      <c r="M6" s="119"/>
      <c r="N6" s="120"/>
      <c r="O6" s="119"/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/>
      <c r="AK6" s="123"/>
      <c r="AL6" s="4">
        <f aca="true" t="shared" si="3" ref="AL6:AL35">MAX(L6:AK6)</f>
        <v>0</v>
      </c>
      <c r="AM6" s="5">
        <f aca="true" t="shared" si="4" ref="AM6:AM35">COUNTA(L6:AK6)</f>
        <v>0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75" customHeight="1">
      <c r="A7" s="39">
        <f aca="true" t="shared" si="6" ref="A7:A35">A6+1</f>
        <v>2</v>
      </c>
      <c r="B7" s="51"/>
      <c r="C7" s="56"/>
      <c r="D7" s="57"/>
      <c r="E7" s="57"/>
      <c r="F7" s="58"/>
      <c r="G7" s="57"/>
      <c r="H7" s="39" t="str">
        <f t="shared" si="0"/>
        <v>Non</v>
      </c>
      <c r="I7" s="14">
        <f t="shared" si="1"/>
        <v>0</v>
      </c>
      <c r="J7" s="117"/>
      <c r="K7" s="145">
        <f t="shared" si="2"/>
        <v>0</v>
      </c>
      <c r="L7" s="15"/>
      <c r="M7" s="16"/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3"/>
        <v>0</v>
      </c>
      <c r="AM7" s="5">
        <f t="shared" si="4"/>
        <v>0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39">
        <f t="shared" si="6"/>
        <v>3</v>
      </c>
      <c r="B8" s="51"/>
      <c r="C8" s="52"/>
      <c r="D8" s="57"/>
      <c r="E8" s="57"/>
      <c r="F8" s="58"/>
      <c r="G8" s="57"/>
      <c r="H8" s="39" t="str">
        <f t="shared" si="0"/>
        <v>Non</v>
      </c>
      <c r="I8" s="14">
        <f t="shared" si="1"/>
        <v>0</v>
      </c>
      <c r="J8" s="117"/>
      <c r="K8" s="145">
        <f t="shared" si="2"/>
        <v>0</v>
      </c>
      <c r="L8" s="15"/>
      <c r="M8" s="16"/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0</v>
      </c>
      <c r="AM8" s="5">
        <f t="shared" si="4"/>
        <v>0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>
      <c r="A9" s="39">
        <f t="shared" si="6"/>
        <v>4</v>
      </c>
      <c r="B9" s="51"/>
      <c r="C9" s="56"/>
      <c r="D9" s="57"/>
      <c r="E9" s="57"/>
      <c r="F9" s="58"/>
      <c r="G9" s="57"/>
      <c r="H9" s="39" t="str">
        <f t="shared" si="0"/>
        <v>Non</v>
      </c>
      <c r="I9" s="14">
        <f t="shared" si="1"/>
        <v>0</v>
      </c>
      <c r="J9" s="117"/>
      <c r="K9" s="145">
        <f t="shared" si="2"/>
        <v>0</v>
      </c>
      <c r="L9" s="15"/>
      <c r="M9" s="16"/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0</v>
      </c>
      <c r="AM9" s="5">
        <f t="shared" si="4"/>
        <v>0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4.75" customHeight="1">
      <c r="A10" s="39">
        <f t="shared" si="6"/>
        <v>5</v>
      </c>
      <c r="B10" s="51"/>
      <c r="C10" s="52"/>
      <c r="D10" s="57"/>
      <c r="E10" s="57"/>
      <c r="F10" s="58"/>
      <c r="G10" s="57"/>
      <c r="H10" s="39" t="str">
        <f t="shared" si="0"/>
        <v>Non</v>
      </c>
      <c r="I10" s="14">
        <f t="shared" si="1"/>
        <v>0</v>
      </c>
      <c r="J10" s="117"/>
      <c r="K10" s="145">
        <f t="shared" si="2"/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0</v>
      </c>
      <c r="AM10" s="5">
        <f t="shared" si="4"/>
        <v>0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>
      <c r="A11" s="39">
        <f t="shared" si="6"/>
        <v>6</v>
      </c>
      <c r="B11" s="51"/>
      <c r="C11" s="52"/>
      <c r="D11" s="57"/>
      <c r="E11" s="57"/>
      <c r="F11" s="58"/>
      <c r="G11" s="57"/>
      <c r="H11" s="39" t="str">
        <f t="shared" si="0"/>
        <v>Non</v>
      </c>
      <c r="I11" s="14">
        <f t="shared" si="1"/>
        <v>0</v>
      </c>
      <c r="J11" s="117"/>
      <c r="K11" s="145">
        <f t="shared" si="2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0</v>
      </c>
      <c r="AM11" s="5">
        <f t="shared" si="4"/>
        <v>0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>
      <c r="A12" s="39">
        <f t="shared" si="6"/>
        <v>7</v>
      </c>
      <c r="B12" s="51"/>
      <c r="C12" s="56"/>
      <c r="D12" s="57"/>
      <c r="E12" s="57"/>
      <c r="F12" s="58"/>
      <c r="G12" s="57"/>
      <c r="H12" s="39" t="str">
        <f t="shared" si="0"/>
        <v>Non</v>
      </c>
      <c r="I12" s="14">
        <f t="shared" si="1"/>
        <v>0</v>
      </c>
      <c r="J12" s="117"/>
      <c r="K12" s="145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0</v>
      </c>
      <c r="AM12" s="5">
        <f t="shared" si="4"/>
        <v>0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>
      <c r="A13" s="39">
        <f t="shared" si="6"/>
        <v>8</v>
      </c>
      <c r="B13" s="51"/>
      <c r="C13" s="56"/>
      <c r="D13" s="57"/>
      <c r="E13" s="57"/>
      <c r="F13" s="58"/>
      <c r="G13" s="57"/>
      <c r="H13" s="39" t="str">
        <f t="shared" si="0"/>
        <v>Non</v>
      </c>
      <c r="I13" s="14">
        <f t="shared" si="1"/>
        <v>0</v>
      </c>
      <c r="J13" s="117"/>
      <c r="K13" s="145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0</v>
      </c>
      <c r="AM13" s="5">
        <f t="shared" si="4"/>
        <v>0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>
      <c r="A14" s="39">
        <f t="shared" si="6"/>
        <v>9</v>
      </c>
      <c r="B14" s="51"/>
      <c r="C14" s="56"/>
      <c r="D14" s="57"/>
      <c r="E14" s="57"/>
      <c r="F14" s="58"/>
      <c r="G14" s="57"/>
      <c r="H14" s="39" t="str">
        <f t="shared" si="0"/>
        <v>Non</v>
      </c>
      <c r="I14" s="14">
        <f t="shared" si="1"/>
        <v>0</v>
      </c>
      <c r="J14" s="117"/>
      <c r="K14" s="145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>
      <c r="A15" s="39">
        <f t="shared" si="6"/>
        <v>10</v>
      </c>
      <c r="B15" s="51"/>
      <c r="C15" s="56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5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>
      <c r="A16" s="62">
        <f t="shared" si="6"/>
        <v>11</v>
      </c>
      <c r="B16" s="51"/>
      <c r="C16" s="56"/>
      <c r="D16" s="57"/>
      <c r="E16" s="57"/>
      <c r="F16" s="58"/>
      <c r="G16" s="57"/>
      <c r="H16" s="39" t="str">
        <f t="shared" si="0"/>
        <v>Non</v>
      </c>
      <c r="I16" s="63">
        <f t="shared" si="1"/>
        <v>0</v>
      </c>
      <c r="J16" s="124"/>
      <c r="K16" s="145">
        <f t="shared" si="2"/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0</v>
      </c>
      <c r="AM16" s="5">
        <f t="shared" si="4"/>
        <v>0</v>
      </c>
      <c r="AN16" s="94">
        <f aca="true" t="shared" si="7" ref="AN16:BA35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/>
    </row>
    <row r="17" spans="1:55" s="97" customFormat="1" ht="24.75" customHeight="1">
      <c r="A17" s="39">
        <f t="shared" si="6"/>
        <v>12</v>
      </c>
      <c r="B17" s="51"/>
      <c r="C17" s="56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5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/>
    </row>
    <row r="18" spans="1:55" s="97" customFormat="1" ht="24.75" customHeight="1">
      <c r="A18" s="39">
        <f t="shared" si="6"/>
        <v>13</v>
      </c>
      <c r="B18" s="51"/>
      <c r="C18" s="52"/>
      <c r="D18" s="8"/>
      <c r="E18" s="8"/>
      <c r="F18" s="53"/>
      <c r="G18" s="8"/>
      <c r="H18" s="39" t="str">
        <f t="shared" si="0"/>
        <v>Non</v>
      </c>
      <c r="I18" s="14">
        <f t="shared" si="1"/>
        <v>0</v>
      </c>
      <c r="J18" s="117"/>
      <c r="K18" s="145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/>
    </row>
    <row r="19" spans="1:55" s="97" customFormat="1" ht="24.75" customHeight="1">
      <c r="A19" s="39">
        <f t="shared" si="6"/>
        <v>14</v>
      </c>
      <c r="B19" s="51"/>
      <c r="C19" s="56"/>
      <c r="D19" s="8"/>
      <c r="E19" s="8"/>
      <c r="F19" s="53"/>
      <c r="G19" s="8"/>
      <c r="H19" s="39" t="str">
        <f t="shared" si="0"/>
        <v>Non</v>
      </c>
      <c r="I19" s="14">
        <f t="shared" si="1"/>
        <v>0</v>
      </c>
      <c r="J19" s="117"/>
      <c r="K19" s="145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/>
    </row>
    <row r="20" spans="1:55" s="97" customFormat="1" ht="24.75" customHeight="1">
      <c r="A20" s="39">
        <f t="shared" si="6"/>
        <v>15</v>
      </c>
      <c r="B20" s="51"/>
      <c r="C20" s="56"/>
      <c r="D20" s="57"/>
      <c r="E20" s="57"/>
      <c r="F20" s="58"/>
      <c r="G20" s="57"/>
      <c r="H20" s="39" t="str">
        <f t="shared" si="0"/>
        <v>Non</v>
      </c>
      <c r="I20" s="14">
        <f t="shared" si="1"/>
        <v>0</v>
      </c>
      <c r="J20" s="117"/>
      <c r="K20" s="145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/>
    </row>
    <row r="21" spans="1:55" s="97" customFormat="1" ht="24.75" customHeight="1">
      <c r="A21" s="39">
        <f t="shared" si="6"/>
        <v>16</v>
      </c>
      <c r="B21" s="51"/>
      <c r="C21" s="56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5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75" customHeight="1">
      <c r="A22" s="39">
        <f t="shared" si="6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5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75" customHeight="1">
      <c r="A23" s="39">
        <f t="shared" si="6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5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75" customHeight="1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5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  <c r="BC24" s="96"/>
    </row>
    <row r="25" spans="1:55" s="97" customFormat="1" ht="24.75" customHeight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5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8" ref="AM25:AM34"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  <c r="BC25" s="96"/>
    </row>
    <row r="26" spans="1:55" s="97" customFormat="1" ht="24.75" customHeight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5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8"/>
        <v>0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  <c r="BC26" s="96"/>
    </row>
    <row r="27" spans="1:55" s="97" customFormat="1" ht="24.7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5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8"/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  <c r="BC27" s="96"/>
    </row>
    <row r="28" spans="1:55" s="97" customFormat="1" ht="24.75" customHeight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5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8"/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  <c r="BC28" s="96"/>
    </row>
    <row r="29" spans="1:55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5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8"/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  <c r="BC29" s="96"/>
    </row>
    <row r="30" spans="1:55" s="97" customFormat="1" ht="24.7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5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  <c r="BC30" s="96"/>
    </row>
    <row r="31" spans="1:55" s="97" customFormat="1" ht="24.75" customHeight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5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  <c r="BC31" s="96"/>
    </row>
    <row r="32" spans="1:55" s="97" customFormat="1" ht="24.7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5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  <c r="BC32" s="96"/>
    </row>
    <row r="33" spans="1:55" s="97" customFormat="1" ht="24.7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5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  <c r="BC33" s="96"/>
    </row>
    <row r="34" spans="1:55" s="97" customFormat="1" ht="24.7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5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aca="true" t="shared" si="10" ref="AN34:BA34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  <c r="BC34" s="96"/>
    </row>
    <row r="35" spans="1:55" s="97" customFormat="1" ht="24.75" customHeight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5">
        <f>COUNTIF(L$5:AK$5,$D35)*4</f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4"/>
        <v>0</v>
      </c>
      <c r="AN35" s="94">
        <f t="shared" si="7"/>
        <v>0</v>
      </c>
      <c r="AO35" s="4">
        <f t="shared" si="7"/>
        <v>0</v>
      </c>
      <c r="AP35" s="4">
        <f t="shared" si="7"/>
        <v>0</v>
      </c>
      <c r="AQ35" s="4">
        <f t="shared" si="7"/>
        <v>0</v>
      </c>
      <c r="AR35" s="4">
        <f t="shared" si="7"/>
        <v>0</v>
      </c>
      <c r="AS35" s="4">
        <f t="shared" si="7"/>
        <v>0</v>
      </c>
      <c r="AT35" s="4">
        <f t="shared" si="7"/>
        <v>0</v>
      </c>
      <c r="AU35" s="4">
        <f t="shared" si="7"/>
        <v>0</v>
      </c>
      <c r="AV35" s="4">
        <f t="shared" si="7"/>
        <v>0</v>
      </c>
      <c r="AW35" s="4">
        <f t="shared" si="7"/>
        <v>0</v>
      </c>
      <c r="AX35" s="4">
        <f t="shared" si="7"/>
        <v>0</v>
      </c>
      <c r="AY35" s="4">
        <f t="shared" si="7"/>
        <v>0</v>
      </c>
      <c r="AZ35" s="4">
        <f t="shared" si="7"/>
        <v>0</v>
      </c>
      <c r="BA35" s="95">
        <f t="shared" si="7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6"/>
      <c r="L36" s="87">
        <f>COUNT(L$6:L35)</f>
        <v>0</v>
      </c>
      <c r="M36" s="88">
        <f>COUNT(M$6:M35)</f>
        <v>0</v>
      </c>
      <c r="N36" s="89">
        <f>COUNT(N$6:N35)</f>
        <v>0</v>
      </c>
      <c r="O36" s="88">
        <f>COUNT(O$6:O35)</f>
        <v>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49" t="s">
        <v>26</v>
      </c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0.39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23">
    <pageSetUpPr fitToPage="1"/>
  </sheetPr>
  <dimension ref="A1:BC41"/>
  <sheetViews>
    <sheetView zoomScale="80" zoomScaleNormal="80" zoomScalePageLayoutView="0" workbookViewId="0" topLeftCell="A1">
      <pane xSplit="11" ySplit="5" topLeftCell="L6" activePane="bottomRight" state="frozen"/>
      <selection pane="topLeft" activeCell="K8" sqref="K8"/>
      <selection pane="topRight" activeCell="K8" sqref="K8"/>
      <selection pane="bottomLeft" activeCell="K8" sqref="K8"/>
      <selection pane="bottomRight" activeCell="G12" sqref="G12:G13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35</v>
      </c>
      <c r="B1" s="17"/>
      <c r="C1" s="17"/>
      <c r="D1" s="17"/>
      <c r="E1" s="17"/>
      <c r="F1" s="17"/>
      <c r="G1" s="17"/>
      <c r="H1" s="93" t="s">
        <v>32</v>
      </c>
      <c r="I1" s="17"/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5" t="s">
        <v>10</v>
      </c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7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58" t="s">
        <v>21</v>
      </c>
      <c r="K3" s="162" t="s">
        <v>24</v>
      </c>
      <c r="L3" s="161">
        <v>43527</v>
      </c>
      <c r="M3" s="157"/>
      <c r="N3" s="157">
        <v>43646</v>
      </c>
      <c r="O3" s="157"/>
      <c r="P3" s="156" t="s">
        <v>5</v>
      </c>
      <c r="Q3" s="156"/>
      <c r="R3" s="156" t="s">
        <v>7</v>
      </c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7">
        <v>43730</v>
      </c>
      <c r="AK3" s="168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59"/>
      <c r="K4" s="163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38"/>
      <c r="B5" s="139"/>
      <c r="C5" s="140"/>
      <c r="D5" s="141" t="s">
        <v>23</v>
      </c>
      <c r="E5" s="141"/>
      <c r="F5" s="142"/>
      <c r="G5" s="141"/>
      <c r="H5" s="143"/>
      <c r="I5" s="144"/>
      <c r="J5" s="160"/>
      <c r="K5" s="164"/>
      <c r="L5" s="134"/>
      <c r="M5" s="133"/>
      <c r="N5" s="134"/>
      <c r="O5" s="133"/>
      <c r="P5" s="134"/>
      <c r="Q5" s="133"/>
      <c r="R5" s="134"/>
      <c r="S5" s="133"/>
      <c r="T5" s="134"/>
      <c r="U5" s="133"/>
      <c r="V5" s="132"/>
      <c r="W5" s="133"/>
      <c r="X5" s="132"/>
      <c r="Y5" s="133"/>
      <c r="Z5" s="134"/>
      <c r="AA5" s="133"/>
      <c r="AB5" s="132"/>
      <c r="AC5" s="133"/>
      <c r="AD5" s="132"/>
      <c r="AE5" s="133"/>
      <c r="AF5" s="132"/>
      <c r="AG5" s="133"/>
      <c r="AH5" s="132"/>
      <c r="AI5" s="133"/>
      <c r="AJ5" s="134"/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51"/>
      <c r="C6" s="112"/>
      <c r="D6" s="113"/>
      <c r="E6" s="113"/>
      <c r="F6" s="114"/>
      <c r="G6" s="151"/>
      <c r="H6" s="39" t="str">
        <f aca="true" t="shared" si="0" ref="H6:H35">IF(COUNTA(AK6)&gt;0,IF(COUNTA(L6:AK6)&lt;classé,"Non","Oui"),"Non")</f>
        <v>Non</v>
      </c>
      <c r="I6" s="115">
        <f aca="true" t="shared" si="1" ref="I6:I35">SUM(L6:AK6)-SUM(AN6:BA6)+K6</f>
        <v>0</v>
      </c>
      <c r="J6" s="116"/>
      <c r="K6" s="148">
        <f>COUNTIF(L$5:AK$5,$D6)*2</f>
        <v>0</v>
      </c>
      <c r="L6" s="118"/>
      <c r="M6" s="119"/>
      <c r="N6" s="120"/>
      <c r="O6" s="119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20"/>
      <c r="AK6" s="123"/>
      <c r="AL6" s="4">
        <f aca="true" t="shared" si="2" ref="AL6:AL35">MAX(L6:AK6)</f>
        <v>0</v>
      </c>
      <c r="AM6" s="5">
        <f aca="true" t="shared" si="3" ref="AM6:AM24">COUNTA(L6:AK6)</f>
        <v>0</v>
      </c>
      <c r="AN6" s="94">
        <f aca="true" t="shared" si="4" ref="AN6:BA15">IF($AM6&gt;Nbcourse+AN$3-1-$J6,LARGE($L6:$AK6,Nbcourse+AN$3-$J6),0)</f>
        <v>0</v>
      </c>
      <c r="AO6" s="4">
        <f t="shared" si="4"/>
        <v>0</v>
      </c>
      <c r="AP6" s="4">
        <f t="shared" si="4"/>
        <v>0</v>
      </c>
      <c r="AQ6" s="4">
        <f t="shared" si="4"/>
        <v>0</v>
      </c>
      <c r="AR6" s="4">
        <f t="shared" si="4"/>
        <v>0</v>
      </c>
      <c r="AS6" s="4">
        <f t="shared" si="4"/>
        <v>0</v>
      </c>
      <c r="AT6" s="4">
        <f t="shared" si="4"/>
        <v>0</v>
      </c>
      <c r="AU6" s="4">
        <f t="shared" si="4"/>
        <v>0</v>
      </c>
      <c r="AV6" s="4">
        <f t="shared" si="4"/>
        <v>0</v>
      </c>
      <c r="AW6" s="4">
        <f t="shared" si="4"/>
        <v>0</v>
      </c>
      <c r="AX6" s="4">
        <f t="shared" si="4"/>
        <v>0</v>
      </c>
      <c r="AY6" s="4">
        <f t="shared" si="4"/>
        <v>0</v>
      </c>
      <c r="AZ6" s="4">
        <f t="shared" si="4"/>
        <v>0</v>
      </c>
      <c r="BA6" s="95">
        <f t="shared" si="4"/>
        <v>0</v>
      </c>
      <c r="BB6" s="96"/>
      <c r="BC6" s="96"/>
    </row>
    <row r="7" spans="1:55" s="97" customFormat="1" ht="24.75" customHeight="1">
      <c r="A7" s="39">
        <f aca="true" t="shared" si="5" ref="A7:A35">A6+1</f>
        <v>2</v>
      </c>
      <c r="B7" s="51"/>
      <c r="C7" s="56"/>
      <c r="D7" s="57"/>
      <c r="E7" s="57"/>
      <c r="F7" s="58"/>
      <c r="G7" s="131"/>
      <c r="H7" s="39" t="str">
        <f t="shared" si="0"/>
        <v>Non</v>
      </c>
      <c r="I7" s="14">
        <f t="shared" si="1"/>
        <v>0</v>
      </c>
      <c r="J7" s="117"/>
      <c r="K7" s="145">
        <f>COUNTIF(L$5:AK$5,$D7)*2</f>
        <v>0</v>
      </c>
      <c r="L7" s="15"/>
      <c r="M7" s="16"/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2"/>
        <v>0</v>
      </c>
      <c r="AM7" s="5">
        <f t="shared" si="3"/>
        <v>0</v>
      </c>
      <c r="AN7" s="94">
        <f t="shared" si="4"/>
        <v>0</v>
      </c>
      <c r="AO7" s="4">
        <f t="shared" si="4"/>
        <v>0</v>
      </c>
      <c r="AP7" s="4">
        <f t="shared" si="4"/>
        <v>0</v>
      </c>
      <c r="AQ7" s="4">
        <f t="shared" si="4"/>
        <v>0</v>
      </c>
      <c r="AR7" s="4">
        <f t="shared" si="4"/>
        <v>0</v>
      </c>
      <c r="AS7" s="4">
        <f t="shared" si="4"/>
        <v>0</v>
      </c>
      <c r="AT7" s="4">
        <f t="shared" si="4"/>
        <v>0</v>
      </c>
      <c r="AU7" s="4">
        <f t="shared" si="4"/>
        <v>0</v>
      </c>
      <c r="AV7" s="4">
        <f t="shared" si="4"/>
        <v>0</v>
      </c>
      <c r="AW7" s="4">
        <f t="shared" si="4"/>
        <v>0</v>
      </c>
      <c r="AX7" s="4">
        <f t="shared" si="4"/>
        <v>0</v>
      </c>
      <c r="AY7" s="4">
        <f t="shared" si="4"/>
        <v>0</v>
      </c>
      <c r="AZ7" s="4">
        <f t="shared" si="4"/>
        <v>0</v>
      </c>
      <c r="BA7" s="95">
        <f t="shared" si="4"/>
        <v>0</v>
      </c>
      <c r="BB7" s="96"/>
      <c r="BC7" s="96"/>
    </row>
    <row r="8" spans="1:55" s="97" customFormat="1" ht="24.75" customHeight="1">
      <c r="A8" s="39">
        <f t="shared" si="5"/>
        <v>3</v>
      </c>
      <c r="B8" s="51"/>
      <c r="C8" s="56"/>
      <c r="D8" s="57"/>
      <c r="E8" s="57"/>
      <c r="F8" s="58"/>
      <c r="G8" s="150"/>
      <c r="H8" s="39" t="str">
        <f t="shared" si="0"/>
        <v>Non</v>
      </c>
      <c r="I8" s="14">
        <f t="shared" si="1"/>
        <v>0</v>
      </c>
      <c r="J8" s="117"/>
      <c r="K8" s="145">
        <f aca="true" t="shared" si="6" ref="K8:K35">COUNTIF(L$5:AK$5,$D8)*2</f>
        <v>0</v>
      </c>
      <c r="L8" s="15"/>
      <c r="M8" s="16"/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2"/>
        <v>0</v>
      </c>
      <c r="AM8" s="5">
        <f t="shared" si="3"/>
        <v>0</v>
      </c>
      <c r="AN8" s="94">
        <f t="shared" si="4"/>
        <v>0</v>
      </c>
      <c r="AO8" s="4">
        <f t="shared" si="4"/>
        <v>0</v>
      </c>
      <c r="AP8" s="4">
        <f t="shared" si="4"/>
        <v>0</v>
      </c>
      <c r="AQ8" s="4">
        <f t="shared" si="4"/>
        <v>0</v>
      </c>
      <c r="AR8" s="4">
        <f t="shared" si="4"/>
        <v>0</v>
      </c>
      <c r="AS8" s="4">
        <f t="shared" si="4"/>
        <v>0</v>
      </c>
      <c r="AT8" s="4">
        <f t="shared" si="4"/>
        <v>0</v>
      </c>
      <c r="AU8" s="4">
        <f t="shared" si="4"/>
        <v>0</v>
      </c>
      <c r="AV8" s="4">
        <f t="shared" si="4"/>
        <v>0</v>
      </c>
      <c r="AW8" s="4">
        <f t="shared" si="4"/>
        <v>0</v>
      </c>
      <c r="AX8" s="4">
        <f t="shared" si="4"/>
        <v>0</v>
      </c>
      <c r="AY8" s="4">
        <f t="shared" si="4"/>
        <v>0</v>
      </c>
      <c r="AZ8" s="4">
        <f t="shared" si="4"/>
        <v>0</v>
      </c>
      <c r="BA8" s="95">
        <f t="shared" si="4"/>
        <v>0</v>
      </c>
      <c r="BB8" s="96"/>
      <c r="BC8" s="96"/>
    </row>
    <row r="9" spans="1:55" s="97" customFormat="1" ht="24.75" customHeight="1">
      <c r="A9" s="39">
        <f t="shared" si="5"/>
        <v>4</v>
      </c>
      <c r="B9" s="51"/>
      <c r="C9" s="52"/>
      <c r="D9" s="150"/>
      <c r="E9" s="57"/>
      <c r="F9" s="58"/>
      <c r="G9" s="150"/>
      <c r="H9" s="39" t="str">
        <f t="shared" si="0"/>
        <v>Non</v>
      </c>
      <c r="I9" s="14">
        <f t="shared" si="1"/>
        <v>0</v>
      </c>
      <c r="J9" s="117"/>
      <c r="K9" s="145">
        <f t="shared" si="6"/>
        <v>0</v>
      </c>
      <c r="L9" s="15"/>
      <c r="M9" s="16"/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2"/>
        <v>0</v>
      </c>
      <c r="AM9" s="5">
        <f t="shared" si="3"/>
        <v>0</v>
      </c>
      <c r="AN9" s="94">
        <f t="shared" si="4"/>
        <v>0</v>
      </c>
      <c r="AO9" s="4">
        <f t="shared" si="4"/>
        <v>0</v>
      </c>
      <c r="AP9" s="4">
        <f t="shared" si="4"/>
        <v>0</v>
      </c>
      <c r="AQ9" s="4">
        <f t="shared" si="4"/>
        <v>0</v>
      </c>
      <c r="AR9" s="4">
        <f t="shared" si="4"/>
        <v>0</v>
      </c>
      <c r="AS9" s="4">
        <f t="shared" si="4"/>
        <v>0</v>
      </c>
      <c r="AT9" s="4">
        <f t="shared" si="4"/>
        <v>0</v>
      </c>
      <c r="AU9" s="4">
        <f t="shared" si="4"/>
        <v>0</v>
      </c>
      <c r="AV9" s="4">
        <f t="shared" si="4"/>
        <v>0</v>
      </c>
      <c r="AW9" s="4">
        <f t="shared" si="4"/>
        <v>0</v>
      </c>
      <c r="AX9" s="4">
        <f t="shared" si="4"/>
        <v>0</v>
      </c>
      <c r="AY9" s="4">
        <f t="shared" si="4"/>
        <v>0</v>
      </c>
      <c r="AZ9" s="4">
        <f t="shared" si="4"/>
        <v>0</v>
      </c>
      <c r="BA9" s="95">
        <f t="shared" si="4"/>
        <v>0</v>
      </c>
      <c r="BB9" s="96"/>
      <c r="BC9" s="96"/>
    </row>
    <row r="10" spans="1:55" s="97" customFormat="1" ht="24.75" customHeight="1">
      <c r="A10" s="39">
        <f t="shared" si="5"/>
        <v>5</v>
      </c>
      <c r="B10" s="51"/>
      <c r="C10" s="56"/>
      <c r="D10" s="57"/>
      <c r="E10" s="57"/>
      <c r="F10" s="58"/>
      <c r="G10" s="57"/>
      <c r="H10" s="39" t="str">
        <f t="shared" si="0"/>
        <v>Non</v>
      </c>
      <c r="I10" s="14">
        <f t="shared" si="1"/>
        <v>0</v>
      </c>
      <c r="J10" s="117"/>
      <c r="K10" s="145">
        <f t="shared" si="6"/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2"/>
        <v>0</v>
      </c>
      <c r="AM10" s="5">
        <f t="shared" si="3"/>
        <v>0</v>
      </c>
      <c r="AN10" s="94">
        <f t="shared" si="4"/>
        <v>0</v>
      </c>
      <c r="AO10" s="4">
        <f t="shared" si="4"/>
        <v>0</v>
      </c>
      <c r="AP10" s="4">
        <f t="shared" si="4"/>
        <v>0</v>
      </c>
      <c r="AQ10" s="4">
        <f t="shared" si="4"/>
        <v>0</v>
      </c>
      <c r="AR10" s="4">
        <f t="shared" si="4"/>
        <v>0</v>
      </c>
      <c r="AS10" s="4">
        <f t="shared" si="4"/>
        <v>0</v>
      </c>
      <c r="AT10" s="4">
        <f t="shared" si="4"/>
        <v>0</v>
      </c>
      <c r="AU10" s="4">
        <f t="shared" si="4"/>
        <v>0</v>
      </c>
      <c r="AV10" s="4">
        <f t="shared" si="4"/>
        <v>0</v>
      </c>
      <c r="AW10" s="4">
        <f t="shared" si="4"/>
        <v>0</v>
      </c>
      <c r="AX10" s="4">
        <f t="shared" si="4"/>
        <v>0</v>
      </c>
      <c r="AY10" s="4">
        <f t="shared" si="4"/>
        <v>0</v>
      </c>
      <c r="AZ10" s="4">
        <f t="shared" si="4"/>
        <v>0</v>
      </c>
      <c r="BA10" s="95">
        <f t="shared" si="4"/>
        <v>0</v>
      </c>
      <c r="BB10" s="96"/>
      <c r="BC10" s="96"/>
    </row>
    <row r="11" spans="1:55" s="97" customFormat="1" ht="24.75" customHeight="1">
      <c r="A11" s="39">
        <f t="shared" si="5"/>
        <v>6</v>
      </c>
      <c r="B11" s="51"/>
      <c r="C11" s="56"/>
      <c r="D11" s="57"/>
      <c r="E11" s="57"/>
      <c r="F11" s="58"/>
      <c r="G11" s="57"/>
      <c r="H11" s="39" t="str">
        <f t="shared" si="0"/>
        <v>Non</v>
      </c>
      <c r="I11" s="14">
        <f t="shared" si="1"/>
        <v>0</v>
      </c>
      <c r="J11" s="117"/>
      <c r="K11" s="145">
        <f t="shared" si="6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2"/>
        <v>0</v>
      </c>
      <c r="AM11" s="5">
        <f t="shared" si="3"/>
        <v>0</v>
      </c>
      <c r="AN11" s="94">
        <f t="shared" si="4"/>
        <v>0</v>
      </c>
      <c r="AO11" s="4">
        <f t="shared" si="4"/>
        <v>0</v>
      </c>
      <c r="AP11" s="4">
        <f t="shared" si="4"/>
        <v>0</v>
      </c>
      <c r="AQ11" s="4">
        <f t="shared" si="4"/>
        <v>0</v>
      </c>
      <c r="AR11" s="4">
        <f t="shared" si="4"/>
        <v>0</v>
      </c>
      <c r="AS11" s="4">
        <f t="shared" si="4"/>
        <v>0</v>
      </c>
      <c r="AT11" s="4">
        <f t="shared" si="4"/>
        <v>0</v>
      </c>
      <c r="AU11" s="4">
        <f t="shared" si="4"/>
        <v>0</v>
      </c>
      <c r="AV11" s="4">
        <f t="shared" si="4"/>
        <v>0</v>
      </c>
      <c r="AW11" s="4">
        <f t="shared" si="4"/>
        <v>0</v>
      </c>
      <c r="AX11" s="4">
        <f t="shared" si="4"/>
        <v>0</v>
      </c>
      <c r="AY11" s="4">
        <f t="shared" si="4"/>
        <v>0</v>
      </c>
      <c r="AZ11" s="4">
        <f t="shared" si="4"/>
        <v>0</v>
      </c>
      <c r="BA11" s="95">
        <f t="shared" si="4"/>
        <v>0</v>
      </c>
      <c r="BB11" s="96"/>
      <c r="BC11" s="96"/>
    </row>
    <row r="12" spans="1:55" s="97" customFormat="1" ht="24.75" customHeight="1">
      <c r="A12" s="39">
        <f t="shared" si="5"/>
        <v>7</v>
      </c>
      <c r="B12" s="51"/>
      <c r="C12" s="52"/>
      <c r="D12" s="57"/>
      <c r="E12" s="57"/>
      <c r="F12" s="58"/>
      <c r="G12" s="57"/>
      <c r="H12" s="39" t="str">
        <f t="shared" si="0"/>
        <v>Non</v>
      </c>
      <c r="I12" s="14">
        <f t="shared" si="1"/>
        <v>0</v>
      </c>
      <c r="J12" s="117"/>
      <c r="K12" s="145">
        <f t="shared" si="6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2"/>
        <v>0</v>
      </c>
      <c r="AM12" s="5">
        <f t="shared" si="3"/>
        <v>0</v>
      </c>
      <c r="AN12" s="94">
        <f t="shared" si="4"/>
        <v>0</v>
      </c>
      <c r="AO12" s="4">
        <f t="shared" si="4"/>
        <v>0</v>
      </c>
      <c r="AP12" s="4">
        <f t="shared" si="4"/>
        <v>0</v>
      </c>
      <c r="AQ12" s="4">
        <f t="shared" si="4"/>
        <v>0</v>
      </c>
      <c r="AR12" s="4">
        <f t="shared" si="4"/>
        <v>0</v>
      </c>
      <c r="AS12" s="4">
        <f t="shared" si="4"/>
        <v>0</v>
      </c>
      <c r="AT12" s="4">
        <f t="shared" si="4"/>
        <v>0</v>
      </c>
      <c r="AU12" s="4">
        <f t="shared" si="4"/>
        <v>0</v>
      </c>
      <c r="AV12" s="4">
        <f t="shared" si="4"/>
        <v>0</v>
      </c>
      <c r="AW12" s="4">
        <f t="shared" si="4"/>
        <v>0</v>
      </c>
      <c r="AX12" s="4">
        <f t="shared" si="4"/>
        <v>0</v>
      </c>
      <c r="AY12" s="4">
        <f t="shared" si="4"/>
        <v>0</v>
      </c>
      <c r="AZ12" s="4">
        <f t="shared" si="4"/>
        <v>0</v>
      </c>
      <c r="BA12" s="95">
        <f t="shared" si="4"/>
        <v>0</v>
      </c>
      <c r="BB12" s="96"/>
      <c r="BC12" s="96"/>
    </row>
    <row r="13" spans="1:55" s="97" customFormat="1" ht="24.75" customHeight="1">
      <c r="A13" s="39">
        <f t="shared" si="5"/>
        <v>8</v>
      </c>
      <c r="B13" s="51"/>
      <c r="C13" s="52"/>
      <c r="D13" s="57"/>
      <c r="E13" s="57"/>
      <c r="F13" s="58"/>
      <c r="G13" s="57"/>
      <c r="H13" s="39" t="str">
        <f t="shared" si="0"/>
        <v>Non</v>
      </c>
      <c r="I13" s="14">
        <f t="shared" si="1"/>
        <v>0</v>
      </c>
      <c r="J13" s="117"/>
      <c r="K13" s="145">
        <f t="shared" si="6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2"/>
        <v>0</v>
      </c>
      <c r="AM13" s="5">
        <f t="shared" si="3"/>
        <v>0</v>
      </c>
      <c r="AN13" s="94">
        <f t="shared" si="4"/>
        <v>0</v>
      </c>
      <c r="AO13" s="4">
        <f t="shared" si="4"/>
        <v>0</v>
      </c>
      <c r="AP13" s="4">
        <f t="shared" si="4"/>
        <v>0</v>
      </c>
      <c r="AQ13" s="4">
        <f t="shared" si="4"/>
        <v>0</v>
      </c>
      <c r="AR13" s="4">
        <f t="shared" si="4"/>
        <v>0</v>
      </c>
      <c r="AS13" s="4">
        <f t="shared" si="4"/>
        <v>0</v>
      </c>
      <c r="AT13" s="4">
        <f t="shared" si="4"/>
        <v>0</v>
      </c>
      <c r="AU13" s="4">
        <f t="shared" si="4"/>
        <v>0</v>
      </c>
      <c r="AV13" s="4">
        <f t="shared" si="4"/>
        <v>0</v>
      </c>
      <c r="AW13" s="4">
        <f t="shared" si="4"/>
        <v>0</v>
      </c>
      <c r="AX13" s="4">
        <f t="shared" si="4"/>
        <v>0</v>
      </c>
      <c r="AY13" s="4">
        <f t="shared" si="4"/>
        <v>0</v>
      </c>
      <c r="AZ13" s="4">
        <f t="shared" si="4"/>
        <v>0</v>
      </c>
      <c r="BA13" s="95">
        <f t="shared" si="4"/>
        <v>0</v>
      </c>
      <c r="BB13" s="96"/>
      <c r="BC13" s="96"/>
    </row>
    <row r="14" spans="1:55" s="97" customFormat="1" ht="24.75" customHeight="1">
      <c r="A14" s="39">
        <f t="shared" si="5"/>
        <v>9</v>
      </c>
      <c r="B14" s="51"/>
      <c r="C14" s="52"/>
      <c r="D14" s="57"/>
      <c r="E14" s="57"/>
      <c r="F14" s="58"/>
      <c r="G14" s="57"/>
      <c r="H14" s="39" t="str">
        <f t="shared" si="0"/>
        <v>Non</v>
      </c>
      <c r="I14" s="14">
        <f t="shared" si="1"/>
        <v>0</v>
      </c>
      <c r="J14" s="117"/>
      <c r="K14" s="145">
        <f t="shared" si="6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2"/>
        <v>0</v>
      </c>
      <c r="AM14" s="5">
        <f t="shared" si="3"/>
        <v>0</v>
      </c>
      <c r="AN14" s="94">
        <f t="shared" si="4"/>
        <v>0</v>
      </c>
      <c r="AO14" s="4">
        <f t="shared" si="4"/>
        <v>0</v>
      </c>
      <c r="AP14" s="4">
        <f t="shared" si="4"/>
        <v>0</v>
      </c>
      <c r="AQ14" s="4">
        <f t="shared" si="4"/>
        <v>0</v>
      </c>
      <c r="AR14" s="4">
        <f t="shared" si="4"/>
        <v>0</v>
      </c>
      <c r="AS14" s="4">
        <f t="shared" si="4"/>
        <v>0</v>
      </c>
      <c r="AT14" s="4">
        <f t="shared" si="4"/>
        <v>0</v>
      </c>
      <c r="AU14" s="4">
        <f t="shared" si="4"/>
        <v>0</v>
      </c>
      <c r="AV14" s="4">
        <f t="shared" si="4"/>
        <v>0</v>
      </c>
      <c r="AW14" s="4">
        <f t="shared" si="4"/>
        <v>0</v>
      </c>
      <c r="AX14" s="4">
        <f t="shared" si="4"/>
        <v>0</v>
      </c>
      <c r="AY14" s="4">
        <f t="shared" si="4"/>
        <v>0</v>
      </c>
      <c r="AZ14" s="4">
        <f t="shared" si="4"/>
        <v>0</v>
      </c>
      <c r="BA14" s="95">
        <f t="shared" si="4"/>
        <v>0</v>
      </c>
      <c r="BB14" s="96"/>
      <c r="BC14" s="96"/>
    </row>
    <row r="15" spans="1:55" s="97" customFormat="1" ht="24.75" customHeight="1">
      <c r="A15" s="39">
        <f t="shared" si="5"/>
        <v>10</v>
      </c>
      <c r="B15" s="51"/>
      <c r="C15" s="56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5">
        <f t="shared" si="6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2"/>
        <v>0</v>
      </c>
      <c r="AM15" s="5">
        <f t="shared" si="3"/>
        <v>0</v>
      </c>
      <c r="AN15" s="94">
        <f t="shared" si="4"/>
        <v>0</v>
      </c>
      <c r="AO15" s="4">
        <f t="shared" si="4"/>
        <v>0</v>
      </c>
      <c r="AP15" s="4">
        <f t="shared" si="4"/>
        <v>0</v>
      </c>
      <c r="AQ15" s="4">
        <f t="shared" si="4"/>
        <v>0</v>
      </c>
      <c r="AR15" s="4">
        <f t="shared" si="4"/>
        <v>0</v>
      </c>
      <c r="AS15" s="4">
        <f t="shared" si="4"/>
        <v>0</v>
      </c>
      <c r="AT15" s="4">
        <f t="shared" si="4"/>
        <v>0</v>
      </c>
      <c r="AU15" s="4">
        <f t="shared" si="4"/>
        <v>0</v>
      </c>
      <c r="AV15" s="4">
        <f t="shared" si="4"/>
        <v>0</v>
      </c>
      <c r="AW15" s="4">
        <f t="shared" si="4"/>
        <v>0</v>
      </c>
      <c r="AX15" s="4">
        <f t="shared" si="4"/>
        <v>0</v>
      </c>
      <c r="AY15" s="4">
        <f t="shared" si="4"/>
        <v>0</v>
      </c>
      <c r="AZ15" s="4">
        <f t="shared" si="4"/>
        <v>0</v>
      </c>
      <c r="BA15" s="95">
        <f t="shared" si="4"/>
        <v>0</v>
      </c>
      <c r="BB15" s="96"/>
      <c r="BC15" s="96"/>
    </row>
    <row r="16" spans="1:55" s="97" customFormat="1" ht="24.75" customHeight="1">
      <c r="A16" s="62">
        <f t="shared" si="5"/>
        <v>11</v>
      </c>
      <c r="B16" s="51"/>
      <c r="C16" s="129"/>
      <c r="D16" s="57"/>
      <c r="E16" s="57"/>
      <c r="F16" s="58"/>
      <c r="G16" s="57"/>
      <c r="H16" s="39" t="str">
        <f t="shared" si="0"/>
        <v>Non</v>
      </c>
      <c r="I16" s="63">
        <f t="shared" si="1"/>
        <v>0</v>
      </c>
      <c r="J16" s="124"/>
      <c r="K16" s="145">
        <f t="shared" si="6"/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2"/>
        <v>0</v>
      </c>
      <c r="AM16" s="5">
        <f t="shared" si="3"/>
        <v>0</v>
      </c>
      <c r="AN16" s="94">
        <f aca="true" t="shared" si="7" ref="AN16:BA33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/>
    </row>
    <row r="17" spans="1:55" s="97" customFormat="1" ht="24.75" customHeight="1">
      <c r="A17" s="39">
        <f t="shared" si="5"/>
        <v>12</v>
      </c>
      <c r="B17" s="51"/>
      <c r="C17" s="56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5">
        <f t="shared" si="6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2"/>
        <v>0</v>
      </c>
      <c r="AM17" s="5">
        <f t="shared" si="3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/>
    </row>
    <row r="18" spans="1:55" s="97" customFormat="1" ht="24.75" customHeight="1">
      <c r="A18" s="39">
        <f t="shared" si="5"/>
        <v>13</v>
      </c>
      <c r="B18" s="51"/>
      <c r="C18" s="56"/>
      <c r="D18" s="57"/>
      <c r="E18" s="57"/>
      <c r="F18" s="58"/>
      <c r="G18" s="57"/>
      <c r="H18" s="39" t="str">
        <f t="shared" si="0"/>
        <v>Non</v>
      </c>
      <c r="I18" s="14">
        <f t="shared" si="1"/>
        <v>0</v>
      </c>
      <c r="J18" s="117"/>
      <c r="K18" s="145">
        <f t="shared" si="6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2"/>
        <v>0</v>
      </c>
      <c r="AM18" s="5">
        <f t="shared" si="3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/>
    </row>
    <row r="19" spans="1:55" s="97" customFormat="1" ht="24.75" customHeight="1">
      <c r="A19" s="39">
        <f t="shared" si="5"/>
        <v>14</v>
      </c>
      <c r="B19" s="51"/>
      <c r="C19" s="56"/>
      <c r="D19" s="57"/>
      <c r="E19" s="57"/>
      <c r="F19" s="58"/>
      <c r="G19" s="57"/>
      <c r="H19" s="39" t="str">
        <f t="shared" si="0"/>
        <v>Non</v>
      </c>
      <c r="I19" s="14">
        <f t="shared" si="1"/>
        <v>0</v>
      </c>
      <c r="J19" s="117"/>
      <c r="K19" s="145">
        <f t="shared" si="6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2"/>
        <v>0</v>
      </c>
      <c r="AM19" s="5">
        <f t="shared" si="3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/>
    </row>
    <row r="20" spans="1:55" s="97" customFormat="1" ht="24.75" customHeight="1">
      <c r="A20" s="39">
        <f t="shared" si="5"/>
        <v>15</v>
      </c>
      <c r="B20" s="51"/>
      <c r="C20" s="56"/>
      <c r="D20" s="57"/>
      <c r="E20" s="57"/>
      <c r="F20" s="58"/>
      <c r="G20" s="131"/>
      <c r="H20" s="39" t="str">
        <f t="shared" si="0"/>
        <v>Non</v>
      </c>
      <c r="I20" s="14">
        <f t="shared" si="1"/>
        <v>0</v>
      </c>
      <c r="J20" s="117"/>
      <c r="K20" s="145">
        <f t="shared" si="6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2"/>
        <v>0</v>
      </c>
      <c r="AM20" s="5">
        <f t="shared" si="3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/>
    </row>
    <row r="21" spans="1:55" s="97" customFormat="1" ht="24.75" customHeight="1">
      <c r="A21" s="39">
        <f t="shared" si="5"/>
        <v>16</v>
      </c>
      <c r="B21" s="51"/>
      <c r="C21" s="56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5">
        <f t="shared" si="6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2"/>
        <v>0</v>
      </c>
      <c r="AM21" s="5">
        <f t="shared" si="3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75" customHeight="1">
      <c r="A22" s="39">
        <f t="shared" si="5"/>
        <v>17</v>
      </c>
      <c r="B22" s="51"/>
      <c r="C22" s="52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5">
        <f t="shared" si="6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2"/>
        <v>0</v>
      </c>
      <c r="AM22" s="5">
        <f t="shared" si="3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75" customHeight="1">
      <c r="A23" s="39">
        <f t="shared" si="5"/>
        <v>18</v>
      </c>
      <c r="B23" s="51"/>
      <c r="C23" s="52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5">
        <f t="shared" si="6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2"/>
        <v>0</v>
      </c>
      <c r="AM23" s="5">
        <f t="shared" si="3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75" customHeight="1">
      <c r="A24" s="39">
        <f t="shared" si="5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5">
        <f t="shared" si="6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2"/>
        <v>0</v>
      </c>
      <c r="AM24" s="5">
        <f t="shared" si="3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  <c r="BC24" s="96"/>
    </row>
    <row r="25" spans="1:55" s="97" customFormat="1" ht="24.75" customHeight="1">
      <c r="A25" s="39">
        <f t="shared" si="5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5">
        <f t="shared" si="6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2"/>
        <v>0</v>
      </c>
      <c r="AM25" s="5">
        <f aca="true" t="shared" si="8" ref="AM25:AM35"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  <c r="BC25" s="96"/>
    </row>
    <row r="26" spans="1:55" s="97" customFormat="1" ht="24.75" customHeight="1">
      <c r="A26" s="39">
        <f t="shared" si="5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5">
        <f t="shared" si="6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2"/>
        <v>0</v>
      </c>
      <c r="AM26" s="5">
        <f t="shared" si="8"/>
        <v>0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  <c r="BC26" s="96"/>
    </row>
    <row r="27" spans="1:55" s="97" customFormat="1" ht="24.75" customHeight="1">
      <c r="A27" s="39">
        <f t="shared" si="5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5">
        <f t="shared" si="6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2"/>
        <v>0</v>
      </c>
      <c r="AM27" s="5">
        <f t="shared" si="8"/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  <c r="BC27" s="96"/>
    </row>
    <row r="28" spans="1:55" s="97" customFormat="1" ht="24.75" customHeight="1">
      <c r="A28" s="39">
        <f t="shared" si="5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5">
        <f t="shared" si="6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2"/>
        <v>0</v>
      </c>
      <c r="AM28" s="5">
        <f t="shared" si="8"/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  <c r="BC28" s="96"/>
    </row>
    <row r="29" spans="1:55" s="97" customFormat="1" ht="24.75" customHeight="1">
      <c r="A29" s="39">
        <f t="shared" si="5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5">
        <f t="shared" si="6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2"/>
        <v>0</v>
      </c>
      <c r="AM29" s="5">
        <f t="shared" si="8"/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  <c r="BC29" s="96"/>
    </row>
    <row r="30" spans="1:55" s="97" customFormat="1" ht="24.75" customHeight="1">
      <c r="A30" s="39">
        <f t="shared" si="5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5">
        <f t="shared" si="6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2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  <c r="BC30" s="96"/>
    </row>
    <row r="31" spans="1:55" s="97" customFormat="1" ht="24.75" customHeight="1">
      <c r="A31" s="39">
        <f t="shared" si="5"/>
        <v>26</v>
      </c>
      <c r="B31" s="51"/>
      <c r="C31" s="52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5">
        <f t="shared" si="6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2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  <c r="BC31" s="96"/>
    </row>
    <row r="32" spans="1:55" s="97" customFormat="1" ht="24.75" customHeight="1">
      <c r="A32" s="39">
        <f t="shared" si="5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5">
        <f t="shared" si="6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2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  <c r="BC32" s="96"/>
    </row>
    <row r="33" spans="1:55" s="97" customFormat="1" ht="24.75" customHeight="1">
      <c r="A33" s="39">
        <f t="shared" si="5"/>
        <v>28</v>
      </c>
      <c r="B33" s="51"/>
      <c r="C33" s="52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5">
        <f t="shared" si="6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2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  <c r="BC33" s="96"/>
    </row>
    <row r="34" spans="1:55" s="97" customFormat="1" ht="24.75" customHeight="1">
      <c r="A34" s="39">
        <f t="shared" si="5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5">
        <f t="shared" si="6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2"/>
        <v>0</v>
      </c>
      <c r="AM34" s="5">
        <f t="shared" si="8"/>
        <v>0</v>
      </c>
      <c r="AN34" s="94">
        <f aca="true" t="shared" si="10" ref="AN34:BA35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  <c r="BC34" s="96"/>
    </row>
    <row r="35" spans="1:55" s="97" customFormat="1" ht="24.75" customHeight="1" thickBot="1">
      <c r="A35" s="39">
        <f t="shared" si="5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5">
        <f t="shared" si="6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2"/>
        <v>0</v>
      </c>
      <c r="AM35" s="5">
        <f t="shared" si="8"/>
        <v>0</v>
      </c>
      <c r="AN35" s="94">
        <f t="shared" si="10"/>
        <v>0</v>
      </c>
      <c r="AO35" s="4">
        <f t="shared" si="10"/>
        <v>0</v>
      </c>
      <c r="AP35" s="4">
        <f t="shared" si="10"/>
        <v>0</v>
      </c>
      <c r="AQ35" s="4">
        <f t="shared" si="10"/>
        <v>0</v>
      </c>
      <c r="AR35" s="4">
        <f t="shared" si="10"/>
        <v>0</v>
      </c>
      <c r="AS35" s="4">
        <f t="shared" si="10"/>
        <v>0</v>
      </c>
      <c r="AT35" s="4">
        <f t="shared" si="10"/>
        <v>0</v>
      </c>
      <c r="AU35" s="4">
        <f t="shared" si="10"/>
        <v>0</v>
      </c>
      <c r="AV35" s="4">
        <f t="shared" si="10"/>
        <v>0</v>
      </c>
      <c r="AW35" s="4">
        <f t="shared" si="10"/>
        <v>0</v>
      </c>
      <c r="AX35" s="4">
        <f t="shared" si="10"/>
        <v>0</v>
      </c>
      <c r="AY35" s="4">
        <f t="shared" si="10"/>
        <v>0</v>
      </c>
      <c r="AZ35" s="4">
        <f t="shared" si="10"/>
        <v>0</v>
      </c>
      <c r="BA35" s="95">
        <f t="shared" si="10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6"/>
      <c r="L36" s="87">
        <f>COUNT(L$6:L35)</f>
        <v>0</v>
      </c>
      <c r="M36" s="88">
        <f>COUNT(M$6:M35)</f>
        <v>0</v>
      </c>
      <c r="N36" s="89">
        <f>COUNT(N$6:N35)</f>
        <v>0</v>
      </c>
      <c r="O36" s="88">
        <f>COUNT(O$6:O35)</f>
        <v>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0.34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BC42"/>
  <sheetViews>
    <sheetView zoomScale="80" zoomScaleNormal="80" zoomScalePageLayoutView="0" workbookViewId="0" topLeftCell="A1">
      <pane xSplit="11" ySplit="5" topLeftCell="L6" activePane="bottomRight" state="frozen"/>
      <selection pane="topLeft" activeCell="K8" sqref="K8"/>
      <selection pane="topRight" activeCell="K8" sqref="K8"/>
      <selection pane="bottomLeft" activeCell="K8" sqref="K8"/>
      <selection pane="bottomRight" activeCell="O33" sqref="O33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35</v>
      </c>
      <c r="B1" s="17"/>
      <c r="C1" s="17"/>
      <c r="D1" s="17"/>
      <c r="E1" s="17"/>
      <c r="F1" s="17"/>
      <c r="G1" s="17"/>
      <c r="H1" s="17"/>
      <c r="I1" s="17"/>
      <c r="L1" s="19" t="s">
        <v>31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5" t="s">
        <v>10</v>
      </c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7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58" t="s">
        <v>21</v>
      </c>
      <c r="K3" s="162" t="s">
        <v>24</v>
      </c>
      <c r="L3" s="161">
        <v>43527</v>
      </c>
      <c r="M3" s="157"/>
      <c r="N3" s="157">
        <v>43646</v>
      </c>
      <c r="O3" s="157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7">
        <v>43730</v>
      </c>
      <c r="AK3" s="168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59"/>
      <c r="K4" s="163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38"/>
      <c r="B5" s="139"/>
      <c r="C5" s="140"/>
      <c r="D5" s="141" t="s">
        <v>23</v>
      </c>
      <c r="E5" s="141"/>
      <c r="F5" s="142"/>
      <c r="G5" s="141"/>
      <c r="H5" s="143"/>
      <c r="I5" s="144"/>
      <c r="J5" s="160"/>
      <c r="K5" s="164"/>
      <c r="L5" s="132"/>
      <c r="M5" s="133"/>
      <c r="N5" s="132"/>
      <c r="O5" s="133"/>
      <c r="P5" s="132"/>
      <c r="Q5" s="133"/>
      <c r="R5" s="132"/>
      <c r="S5" s="133"/>
      <c r="T5" s="134"/>
      <c r="U5" s="133"/>
      <c r="V5" s="132"/>
      <c r="W5" s="133"/>
      <c r="X5" s="132"/>
      <c r="Y5" s="133"/>
      <c r="Z5" s="134"/>
      <c r="AA5" s="133"/>
      <c r="AB5" s="134"/>
      <c r="AC5" s="133"/>
      <c r="AD5" s="134"/>
      <c r="AE5" s="133"/>
      <c r="AF5" s="134"/>
      <c r="AG5" s="133"/>
      <c r="AH5" s="132"/>
      <c r="AI5" s="133"/>
      <c r="AJ5" s="132"/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111"/>
      <c r="C6" s="112"/>
      <c r="D6" s="113"/>
      <c r="E6" s="113"/>
      <c r="F6" s="114"/>
      <c r="G6" s="113"/>
      <c r="H6" s="39" t="str">
        <f aca="true" t="shared" si="0" ref="H6:H36">IF(COUNTA(AK6)&gt;0,IF(COUNTA(L6:AK6)&lt;classé,"Non","Oui"),"Non")</f>
        <v>Non</v>
      </c>
      <c r="I6" s="115">
        <f aca="true" t="shared" si="1" ref="I6:I36">SUM(L6:AK6)-SUM(AN6:BA6)+K6</f>
        <v>0</v>
      </c>
      <c r="J6" s="116"/>
      <c r="K6" s="145">
        <f>COUNTIF(L$5:AK$5,$D6)*2</f>
        <v>0</v>
      </c>
      <c r="L6" s="118"/>
      <c r="M6" s="119"/>
      <c r="N6" s="120"/>
      <c r="O6" s="119"/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0"/>
      <c r="AG6" s="121"/>
      <c r="AH6" s="122"/>
      <c r="AI6" s="119"/>
      <c r="AJ6" s="121"/>
      <c r="AK6" s="123"/>
      <c r="AL6" s="4">
        <f aca="true" t="shared" si="2" ref="AL6:AL36">MAX(L6:AK6)</f>
        <v>0</v>
      </c>
      <c r="AM6" s="5">
        <f aca="true" t="shared" si="3" ref="AM6:AM23">COUNTA(L6:AK6)</f>
        <v>0</v>
      </c>
      <c r="AN6" s="94">
        <f aca="true" t="shared" si="4" ref="AN6:BA15">IF($AM6&gt;Nbcourse+AN$3-1-$J6,LARGE($L6:$AK6,Nbcourse+AN$3-$J6),0)</f>
        <v>0</v>
      </c>
      <c r="AO6" s="4">
        <f t="shared" si="4"/>
        <v>0</v>
      </c>
      <c r="AP6" s="4">
        <f t="shared" si="4"/>
        <v>0</v>
      </c>
      <c r="AQ6" s="4">
        <f t="shared" si="4"/>
        <v>0</v>
      </c>
      <c r="AR6" s="4">
        <f t="shared" si="4"/>
        <v>0</v>
      </c>
      <c r="AS6" s="4">
        <f t="shared" si="4"/>
        <v>0</v>
      </c>
      <c r="AT6" s="4">
        <f t="shared" si="4"/>
        <v>0</v>
      </c>
      <c r="AU6" s="4">
        <f t="shared" si="4"/>
        <v>0</v>
      </c>
      <c r="AV6" s="4">
        <f t="shared" si="4"/>
        <v>0</v>
      </c>
      <c r="AW6" s="4">
        <f t="shared" si="4"/>
        <v>0</v>
      </c>
      <c r="AX6" s="4">
        <f t="shared" si="4"/>
        <v>0</v>
      </c>
      <c r="AY6" s="4">
        <f t="shared" si="4"/>
        <v>0</v>
      </c>
      <c r="AZ6" s="4">
        <f t="shared" si="4"/>
        <v>0</v>
      </c>
      <c r="BA6" s="95">
        <f t="shared" si="4"/>
        <v>0</v>
      </c>
      <c r="BB6" s="96"/>
      <c r="BC6" s="96"/>
    </row>
    <row r="7" spans="1:55" s="97" customFormat="1" ht="24.75" customHeight="1">
      <c r="A7" s="39">
        <f aca="true" t="shared" si="5" ref="A7:A36">A6+1</f>
        <v>2</v>
      </c>
      <c r="B7" s="51"/>
      <c r="C7" s="56"/>
      <c r="D7" s="57"/>
      <c r="E7" s="57"/>
      <c r="F7" s="58"/>
      <c r="G7" s="57"/>
      <c r="H7" s="39" t="str">
        <f t="shared" si="0"/>
        <v>Non</v>
      </c>
      <c r="I7" s="14">
        <f t="shared" si="1"/>
        <v>0</v>
      </c>
      <c r="J7" s="117"/>
      <c r="K7" s="145">
        <f>COUNTIF(L$5:AK$5,$D7)*2</f>
        <v>0</v>
      </c>
      <c r="L7" s="15"/>
      <c r="M7" s="16"/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4"/>
      <c r="AG7" s="55"/>
      <c r="AH7" s="59"/>
      <c r="AI7" s="16"/>
      <c r="AJ7" s="55"/>
      <c r="AK7" s="82"/>
      <c r="AL7" s="4">
        <f t="shared" si="2"/>
        <v>0</v>
      </c>
      <c r="AM7" s="5">
        <f t="shared" si="3"/>
        <v>0</v>
      </c>
      <c r="AN7" s="94">
        <f t="shared" si="4"/>
        <v>0</v>
      </c>
      <c r="AO7" s="4">
        <f t="shared" si="4"/>
        <v>0</v>
      </c>
      <c r="AP7" s="4">
        <f t="shared" si="4"/>
        <v>0</v>
      </c>
      <c r="AQ7" s="4">
        <f t="shared" si="4"/>
        <v>0</v>
      </c>
      <c r="AR7" s="4">
        <f t="shared" si="4"/>
        <v>0</v>
      </c>
      <c r="AS7" s="4">
        <f t="shared" si="4"/>
        <v>0</v>
      </c>
      <c r="AT7" s="4">
        <f t="shared" si="4"/>
        <v>0</v>
      </c>
      <c r="AU7" s="4">
        <f t="shared" si="4"/>
        <v>0</v>
      </c>
      <c r="AV7" s="4">
        <f t="shared" si="4"/>
        <v>0</v>
      </c>
      <c r="AW7" s="4">
        <f t="shared" si="4"/>
        <v>0</v>
      </c>
      <c r="AX7" s="4">
        <f t="shared" si="4"/>
        <v>0</v>
      </c>
      <c r="AY7" s="4">
        <f t="shared" si="4"/>
        <v>0</v>
      </c>
      <c r="AZ7" s="4">
        <f t="shared" si="4"/>
        <v>0</v>
      </c>
      <c r="BA7" s="95">
        <f t="shared" si="4"/>
        <v>0</v>
      </c>
      <c r="BB7" s="96"/>
      <c r="BC7" s="96"/>
    </row>
    <row r="8" spans="1:55" s="97" customFormat="1" ht="24.75" customHeight="1">
      <c r="A8" s="39">
        <f t="shared" si="5"/>
        <v>3</v>
      </c>
      <c r="B8" s="51"/>
      <c r="C8" s="52"/>
      <c r="D8" s="57"/>
      <c r="E8" s="57"/>
      <c r="F8" s="58"/>
      <c r="G8" s="57"/>
      <c r="H8" s="39" t="str">
        <f t="shared" si="0"/>
        <v>Non</v>
      </c>
      <c r="I8" s="14">
        <f t="shared" si="1"/>
        <v>0</v>
      </c>
      <c r="J8" s="117"/>
      <c r="K8" s="145">
        <f aca="true" t="shared" si="6" ref="K8:K36">COUNTIF(L$5:AK$5,$D8)*2</f>
        <v>0</v>
      </c>
      <c r="L8" s="15"/>
      <c r="M8" s="16"/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4"/>
      <c r="AG8" s="55"/>
      <c r="AH8" s="59"/>
      <c r="AI8" s="16"/>
      <c r="AJ8" s="55"/>
      <c r="AK8" s="82"/>
      <c r="AL8" s="4">
        <f t="shared" si="2"/>
        <v>0</v>
      </c>
      <c r="AM8" s="5">
        <f t="shared" si="3"/>
        <v>0</v>
      </c>
      <c r="AN8" s="94">
        <f t="shared" si="4"/>
        <v>0</v>
      </c>
      <c r="AO8" s="4">
        <f t="shared" si="4"/>
        <v>0</v>
      </c>
      <c r="AP8" s="4">
        <f t="shared" si="4"/>
        <v>0</v>
      </c>
      <c r="AQ8" s="4">
        <f t="shared" si="4"/>
        <v>0</v>
      </c>
      <c r="AR8" s="4">
        <f t="shared" si="4"/>
        <v>0</v>
      </c>
      <c r="AS8" s="4">
        <f t="shared" si="4"/>
        <v>0</v>
      </c>
      <c r="AT8" s="4">
        <f t="shared" si="4"/>
        <v>0</v>
      </c>
      <c r="AU8" s="4">
        <f t="shared" si="4"/>
        <v>0</v>
      </c>
      <c r="AV8" s="4">
        <f t="shared" si="4"/>
        <v>0</v>
      </c>
      <c r="AW8" s="4">
        <f t="shared" si="4"/>
        <v>0</v>
      </c>
      <c r="AX8" s="4">
        <f t="shared" si="4"/>
        <v>0</v>
      </c>
      <c r="AY8" s="4">
        <f t="shared" si="4"/>
        <v>0</v>
      </c>
      <c r="AZ8" s="4">
        <f t="shared" si="4"/>
        <v>0</v>
      </c>
      <c r="BA8" s="95">
        <f t="shared" si="4"/>
        <v>0</v>
      </c>
      <c r="BB8" s="96"/>
      <c r="BC8" s="96"/>
    </row>
    <row r="9" spans="1:55" s="97" customFormat="1" ht="24.75" customHeight="1">
      <c r="A9" s="39">
        <f t="shared" si="5"/>
        <v>4</v>
      </c>
      <c r="B9" s="51"/>
      <c r="C9" s="56"/>
      <c r="D9" s="57"/>
      <c r="E9" s="57"/>
      <c r="F9" s="58"/>
      <c r="G9" s="57"/>
      <c r="H9" s="39" t="str">
        <f t="shared" si="0"/>
        <v>Non</v>
      </c>
      <c r="I9" s="14">
        <f t="shared" si="1"/>
        <v>0</v>
      </c>
      <c r="J9" s="117"/>
      <c r="K9" s="145">
        <f t="shared" si="6"/>
        <v>0</v>
      </c>
      <c r="L9" s="15"/>
      <c r="M9" s="16"/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4"/>
      <c r="AG9" s="55"/>
      <c r="AH9" s="59"/>
      <c r="AI9" s="16"/>
      <c r="AJ9" s="55"/>
      <c r="AK9" s="82"/>
      <c r="AL9" s="4">
        <f t="shared" si="2"/>
        <v>0</v>
      </c>
      <c r="AM9" s="5">
        <f t="shared" si="3"/>
        <v>0</v>
      </c>
      <c r="AN9" s="94">
        <f t="shared" si="4"/>
        <v>0</v>
      </c>
      <c r="AO9" s="4">
        <f t="shared" si="4"/>
        <v>0</v>
      </c>
      <c r="AP9" s="4">
        <f t="shared" si="4"/>
        <v>0</v>
      </c>
      <c r="AQ9" s="4">
        <f t="shared" si="4"/>
        <v>0</v>
      </c>
      <c r="AR9" s="4">
        <f t="shared" si="4"/>
        <v>0</v>
      </c>
      <c r="AS9" s="4">
        <f t="shared" si="4"/>
        <v>0</v>
      </c>
      <c r="AT9" s="4">
        <f t="shared" si="4"/>
        <v>0</v>
      </c>
      <c r="AU9" s="4">
        <f t="shared" si="4"/>
        <v>0</v>
      </c>
      <c r="AV9" s="4">
        <f t="shared" si="4"/>
        <v>0</v>
      </c>
      <c r="AW9" s="4">
        <f t="shared" si="4"/>
        <v>0</v>
      </c>
      <c r="AX9" s="4">
        <f t="shared" si="4"/>
        <v>0</v>
      </c>
      <c r="AY9" s="4">
        <f t="shared" si="4"/>
        <v>0</v>
      </c>
      <c r="AZ9" s="4">
        <f t="shared" si="4"/>
        <v>0</v>
      </c>
      <c r="BA9" s="95">
        <f t="shared" si="4"/>
        <v>0</v>
      </c>
      <c r="BB9" s="96"/>
      <c r="BC9" s="96"/>
    </row>
    <row r="10" spans="1:55" s="97" customFormat="1" ht="24.75" customHeight="1">
      <c r="A10" s="39">
        <f t="shared" si="5"/>
        <v>5</v>
      </c>
      <c r="B10" s="51"/>
      <c r="C10" s="56"/>
      <c r="D10" s="57"/>
      <c r="E10" s="57"/>
      <c r="F10" s="58"/>
      <c r="G10" s="57"/>
      <c r="H10" s="39" t="str">
        <f t="shared" si="0"/>
        <v>Non</v>
      </c>
      <c r="I10" s="14">
        <f t="shared" si="1"/>
        <v>0</v>
      </c>
      <c r="J10" s="117"/>
      <c r="K10" s="145">
        <f t="shared" si="6"/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2"/>
        <v>0</v>
      </c>
      <c r="AM10" s="5">
        <f t="shared" si="3"/>
        <v>0</v>
      </c>
      <c r="AN10" s="94">
        <f t="shared" si="4"/>
        <v>0</v>
      </c>
      <c r="AO10" s="4">
        <f t="shared" si="4"/>
        <v>0</v>
      </c>
      <c r="AP10" s="4">
        <f t="shared" si="4"/>
        <v>0</v>
      </c>
      <c r="AQ10" s="4">
        <f t="shared" si="4"/>
        <v>0</v>
      </c>
      <c r="AR10" s="4">
        <f t="shared" si="4"/>
        <v>0</v>
      </c>
      <c r="AS10" s="4">
        <f t="shared" si="4"/>
        <v>0</v>
      </c>
      <c r="AT10" s="4">
        <f t="shared" si="4"/>
        <v>0</v>
      </c>
      <c r="AU10" s="4">
        <f t="shared" si="4"/>
        <v>0</v>
      </c>
      <c r="AV10" s="4">
        <f t="shared" si="4"/>
        <v>0</v>
      </c>
      <c r="AW10" s="4">
        <f t="shared" si="4"/>
        <v>0</v>
      </c>
      <c r="AX10" s="4">
        <f t="shared" si="4"/>
        <v>0</v>
      </c>
      <c r="AY10" s="4">
        <f t="shared" si="4"/>
        <v>0</v>
      </c>
      <c r="AZ10" s="4">
        <f t="shared" si="4"/>
        <v>0</v>
      </c>
      <c r="BA10" s="95">
        <f t="shared" si="4"/>
        <v>0</v>
      </c>
      <c r="BB10" s="96"/>
      <c r="BC10" s="96"/>
    </row>
    <row r="11" spans="1:55" s="97" customFormat="1" ht="24.75" customHeight="1">
      <c r="A11" s="39">
        <f t="shared" si="5"/>
        <v>6</v>
      </c>
      <c r="B11" s="51"/>
      <c r="C11" s="56"/>
      <c r="D11" s="57"/>
      <c r="E11" s="57"/>
      <c r="F11" s="58"/>
      <c r="G11" s="57"/>
      <c r="H11" s="39" t="str">
        <f t="shared" si="0"/>
        <v>Non</v>
      </c>
      <c r="I11" s="14">
        <f t="shared" si="1"/>
        <v>0</v>
      </c>
      <c r="J11" s="117"/>
      <c r="K11" s="145">
        <f t="shared" si="6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4"/>
      <c r="AG11" s="55"/>
      <c r="AH11" s="59"/>
      <c r="AI11" s="16"/>
      <c r="AJ11" s="55"/>
      <c r="AK11" s="82"/>
      <c r="AL11" s="4">
        <f t="shared" si="2"/>
        <v>0</v>
      </c>
      <c r="AM11" s="5">
        <f t="shared" si="3"/>
        <v>0</v>
      </c>
      <c r="AN11" s="94">
        <f t="shared" si="4"/>
        <v>0</v>
      </c>
      <c r="AO11" s="4">
        <f t="shared" si="4"/>
        <v>0</v>
      </c>
      <c r="AP11" s="4">
        <f t="shared" si="4"/>
        <v>0</v>
      </c>
      <c r="AQ11" s="4">
        <f t="shared" si="4"/>
        <v>0</v>
      </c>
      <c r="AR11" s="4">
        <f t="shared" si="4"/>
        <v>0</v>
      </c>
      <c r="AS11" s="4">
        <f t="shared" si="4"/>
        <v>0</v>
      </c>
      <c r="AT11" s="4">
        <f t="shared" si="4"/>
        <v>0</v>
      </c>
      <c r="AU11" s="4">
        <f t="shared" si="4"/>
        <v>0</v>
      </c>
      <c r="AV11" s="4">
        <f t="shared" si="4"/>
        <v>0</v>
      </c>
      <c r="AW11" s="4">
        <f t="shared" si="4"/>
        <v>0</v>
      </c>
      <c r="AX11" s="4">
        <f t="shared" si="4"/>
        <v>0</v>
      </c>
      <c r="AY11" s="4">
        <f t="shared" si="4"/>
        <v>0</v>
      </c>
      <c r="AZ11" s="4">
        <f t="shared" si="4"/>
        <v>0</v>
      </c>
      <c r="BA11" s="95">
        <f t="shared" si="4"/>
        <v>0</v>
      </c>
      <c r="BB11" s="96"/>
      <c r="BC11" s="96"/>
    </row>
    <row r="12" spans="1:55" s="97" customFormat="1" ht="24.75" customHeight="1">
      <c r="A12" s="39">
        <f t="shared" si="5"/>
        <v>7</v>
      </c>
      <c r="B12" s="51"/>
      <c r="C12" s="56"/>
      <c r="D12" s="57"/>
      <c r="E12" s="57"/>
      <c r="F12" s="58"/>
      <c r="G12" s="57"/>
      <c r="H12" s="39" t="str">
        <f t="shared" si="0"/>
        <v>Non</v>
      </c>
      <c r="I12" s="14">
        <f t="shared" si="1"/>
        <v>0</v>
      </c>
      <c r="J12" s="117"/>
      <c r="K12" s="145">
        <f t="shared" si="6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2"/>
        <v>0</v>
      </c>
      <c r="AM12" s="5">
        <f t="shared" si="3"/>
        <v>0</v>
      </c>
      <c r="AN12" s="94">
        <f t="shared" si="4"/>
        <v>0</v>
      </c>
      <c r="AO12" s="4">
        <f t="shared" si="4"/>
        <v>0</v>
      </c>
      <c r="AP12" s="4">
        <f t="shared" si="4"/>
        <v>0</v>
      </c>
      <c r="AQ12" s="4">
        <f t="shared" si="4"/>
        <v>0</v>
      </c>
      <c r="AR12" s="4">
        <f t="shared" si="4"/>
        <v>0</v>
      </c>
      <c r="AS12" s="4">
        <f t="shared" si="4"/>
        <v>0</v>
      </c>
      <c r="AT12" s="4">
        <f t="shared" si="4"/>
        <v>0</v>
      </c>
      <c r="AU12" s="4">
        <f t="shared" si="4"/>
        <v>0</v>
      </c>
      <c r="AV12" s="4">
        <f t="shared" si="4"/>
        <v>0</v>
      </c>
      <c r="AW12" s="4">
        <f t="shared" si="4"/>
        <v>0</v>
      </c>
      <c r="AX12" s="4">
        <f t="shared" si="4"/>
        <v>0</v>
      </c>
      <c r="AY12" s="4">
        <f t="shared" si="4"/>
        <v>0</v>
      </c>
      <c r="AZ12" s="4">
        <f t="shared" si="4"/>
        <v>0</v>
      </c>
      <c r="BA12" s="95">
        <f t="shared" si="4"/>
        <v>0</v>
      </c>
      <c r="BB12" s="96"/>
      <c r="BC12" s="96"/>
    </row>
    <row r="13" spans="1:55" s="97" customFormat="1" ht="24.75" customHeight="1">
      <c r="A13" s="39">
        <f t="shared" si="5"/>
        <v>8</v>
      </c>
      <c r="B13" s="51"/>
      <c r="C13" s="56"/>
      <c r="D13" s="57"/>
      <c r="E13" s="57"/>
      <c r="F13" s="58"/>
      <c r="G13" s="57"/>
      <c r="H13" s="39" t="str">
        <f t="shared" si="0"/>
        <v>Non</v>
      </c>
      <c r="I13" s="14">
        <f t="shared" si="1"/>
        <v>0</v>
      </c>
      <c r="J13" s="117"/>
      <c r="K13" s="145">
        <f t="shared" si="6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2"/>
        <v>0</v>
      </c>
      <c r="AM13" s="5">
        <f t="shared" si="3"/>
        <v>0</v>
      </c>
      <c r="AN13" s="94">
        <f t="shared" si="4"/>
        <v>0</v>
      </c>
      <c r="AO13" s="4">
        <f t="shared" si="4"/>
        <v>0</v>
      </c>
      <c r="AP13" s="4">
        <f t="shared" si="4"/>
        <v>0</v>
      </c>
      <c r="AQ13" s="4">
        <f t="shared" si="4"/>
        <v>0</v>
      </c>
      <c r="AR13" s="4">
        <f t="shared" si="4"/>
        <v>0</v>
      </c>
      <c r="AS13" s="4">
        <f t="shared" si="4"/>
        <v>0</v>
      </c>
      <c r="AT13" s="4">
        <f t="shared" si="4"/>
        <v>0</v>
      </c>
      <c r="AU13" s="4">
        <f t="shared" si="4"/>
        <v>0</v>
      </c>
      <c r="AV13" s="4">
        <f t="shared" si="4"/>
        <v>0</v>
      </c>
      <c r="AW13" s="4">
        <f t="shared" si="4"/>
        <v>0</v>
      </c>
      <c r="AX13" s="4">
        <f t="shared" si="4"/>
        <v>0</v>
      </c>
      <c r="AY13" s="4">
        <f t="shared" si="4"/>
        <v>0</v>
      </c>
      <c r="AZ13" s="4">
        <f t="shared" si="4"/>
        <v>0</v>
      </c>
      <c r="BA13" s="95">
        <f t="shared" si="4"/>
        <v>0</v>
      </c>
      <c r="BB13" s="96"/>
      <c r="BC13" s="96"/>
    </row>
    <row r="14" spans="1:55" s="97" customFormat="1" ht="24.75" customHeight="1">
      <c r="A14" s="39">
        <f t="shared" si="5"/>
        <v>9</v>
      </c>
      <c r="B14" s="51"/>
      <c r="C14" s="56"/>
      <c r="D14" s="57"/>
      <c r="E14" s="57"/>
      <c r="F14" s="58"/>
      <c r="G14" s="57"/>
      <c r="H14" s="39" t="str">
        <f t="shared" si="0"/>
        <v>Non</v>
      </c>
      <c r="I14" s="14">
        <f t="shared" si="1"/>
        <v>0</v>
      </c>
      <c r="J14" s="117"/>
      <c r="K14" s="145">
        <f t="shared" si="6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2"/>
        <v>0</v>
      </c>
      <c r="AM14" s="5">
        <f t="shared" si="3"/>
        <v>0</v>
      </c>
      <c r="AN14" s="94">
        <f t="shared" si="4"/>
        <v>0</v>
      </c>
      <c r="AO14" s="4">
        <f t="shared" si="4"/>
        <v>0</v>
      </c>
      <c r="AP14" s="4">
        <f t="shared" si="4"/>
        <v>0</v>
      </c>
      <c r="AQ14" s="4">
        <f t="shared" si="4"/>
        <v>0</v>
      </c>
      <c r="AR14" s="4">
        <f t="shared" si="4"/>
        <v>0</v>
      </c>
      <c r="AS14" s="4">
        <f t="shared" si="4"/>
        <v>0</v>
      </c>
      <c r="AT14" s="4">
        <f t="shared" si="4"/>
        <v>0</v>
      </c>
      <c r="AU14" s="4">
        <f t="shared" si="4"/>
        <v>0</v>
      </c>
      <c r="AV14" s="4">
        <f t="shared" si="4"/>
        <v>0</v>
      </c>
      <c r="AW14" s="4">
        <f t="shared" si="4"/>
        <v>0</v>
      </c>
      <c r="AX14" s="4">
        <f t="shared" si="4"/>
        <v>0</v>
      </c>
      <c r="AY14" s="4">
        <f t="shared" si="4"/>
        <v>0</v>
      </c>
      <c r="AZ14" s="4">
        <f t="shared" si="4"/>
        <v>0</v>
      </c>
      <c r="BA14" s="95">
        <f t="shared" si="4"/>
        <v>0</v>
      </c>
      <c r="BB14" s="96"/>
      <c r="BC14" s="96"/>
    </row>
    <row r="15" spans="1:55" s="97" customFormat="1" ht="24.75" customHeight="1">
      <c r="A15" s="39">
        <f t="shared" si="5"/>
        <v>10</v>
      </c>
      <c r="B15" s="51"/>
      <c r="C15" s="56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5">
        <f t="shared" si="6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2"/>
        <v>0</v>
      </c>
      <c r="AM15" s="5">
        <f t="shared" si="3"/>
        <v>0</v>
      </c>
      <c r="AN15" s="94">
        <f t="shared" si="4"/>
        <v>0</v>
      </c>
      <c r="AO15" s="4">
        <f t="shared" si="4"/>
        <v>0</v>
      </c>
      <c r="AP15" s="4">
        <f t="shared" si="4"/>
        <v>0</v>
      </c>
      <c r="AQ15" s="4">
        <f t="shared" si="4"/>
        <v>0</v>
      </c>
      <c r="AR15" s="4">
        <f t="shared" si="4"/>
        <v>0</v>
      </c>
      <c r="AS15" s="4">
        <f t="shared" si="4"/>
        <v>0</v>
      </c>
      <c r="AT15" s="4">
        <f t="shared" si="4"/>
        <v>0</v>
      </c>
      <c r="AU15" s="4">
        <f t="shared" si="4"/>
        <v>0</v>
      </c>
      <c r="AV15" s="4">
        <f t="shared" si="4"/>
        <v>0</v>
      </c>
      <c r="AW15" s="4">
        <f t="shared" si="4"/>
        <v>0</v>
      </c>
      <c r="AX15" s="4">
        <f t="shared" si="4"/>
        <v>0</v>
      </c>
      <c r="AY15" s="4">
        <f t="shared" si="4"/>
        <v>0</v>
      </c>
      <c r="AZ15" s="4">
        <f t="shared" si="4"/>
        <v>0</v>
      </c>
      <c r="BA15" s="95">
        <f t="shared" si="4"/>
        <v>0</v>
      </c>
      <c r="BB15" s="96"/>
      <c r="BC15" s="96"/>
    </row>
    <row r="16" spans="1:55" s="97" customFormat="1" ht="24.75" customHeight="1">
      <c r="A16" s="62">
        <f t="shared" si="5"/>
        <v>11</v>
      </c>
      <c r="B16" s="61"/>
      <c r="C16" s="129"/>
      <c r="D16" s="57"/>
      <c r="E16" s="68"/>
      <c r="F16" s="69"/>
      <c r="G16" s="68"/>
      <c r="H16" s="39" t="str">
        <f t="shared" si="0"/>
        <v>Non</v>
      </c>
      <c r="I16" s="14">
        <f t="shared" si="1"/>
        <v>0</v>
      </c>
      <c r="J16" s="124"/>
      <c r="K16" s="145">
        <f t="shared" si="6"/>
        <v>0</v>
      </c>
      <c r="L16" s="70"/>
      <c r="M16" s="16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2"/>
        <v>0</v>
      </c>
      <c r="AM16" s="5">
        <f t="shared" si="3"/>
        <v>0</v>
      </c>
      <c r="AN16" s="94">
        <f aca="true" t="shared" si="7" ref="AN16:BA23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/>
    </row>
    <row r="17" spans="1:55" s="97" customFormat="1" ht="24.75" customHeight="1">
      <c r="A17" s="39">
        <f t="shared" si="5"/>
        <v>12</v>
      </c>
      <c r="B17" s="51"/>
      <c r="C17" s="56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5">
        <f t="shared" si="6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2"/>
        <v>0</v>
      </c>
      <c r="AM17" s="5">
        <f t="shared" si="3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/>
    </row>
    <row r="18" spans="1:55" s="97" customFormat="1" ht="24.75" customHeight="1">
      <c r="A18" s="39">
        <f t="shared" si="5"/>
        <v>13</v>
      </c>
      <c r="B18" s="51"/>
      <c r="C18" s="56"/>
      <c r="D18" s="57"/>
      <c r="E18" s="57"/>
      <c r="F18" s="58"/>
      <c r="G18" s="57"/>
      <c r="H18" s="39" t="str">
        <f t="shared" si="0"/>
        <v>Non</v>
      </c>
      <c r="I18" s="14">
        <f t="shared" si="1"/>
        <v>0</v>
      </c>
      <c r="J18" s="117"/>
      <c r="K18" s="145">
        <f t="shared" si="6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2"/>
        <v>0</v>
      </c>
      <c r="AM18" s="5">
        <f t="shared" si="3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/>
    </row>
    <row r="19" spans="1:55" s="97" customFormat="1" ht="24.75" customHeight="1">
      <c r="A19" s="39">
        <f t="shared" si="5"/>
        <v>14</v>
      </c>
      <c r="B19" s="51"/>
      <c r="C19" s="52"/>
      <c r="D19" s="57"/>
      <c r="E19" s="57"/>
      <c r="F19" s="58"/>
      <c r="G19" s="57"/>
      <c r="H19" s="39" t="str">
        <f t="shared" si="0"/>
        <v>Non</v>
      </c>
      <c r="I19" s="14">
        <f t="shared" si="1"/>
        <v>0</v>
      </c>
      <c r="J19" s="117"/>
      <c r="K19" s="145">
        <f t="shared" si="6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2"/>
        <v>0</v>
      </c>
      <c r="AM19" s="5">
        <f t="shared" si="3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/>
    </row>
    <row r="20" spans="1:55" s="97" customFormat="1" ht="24.75" customHeight="1">
      <c r="A20" s="39">
        <f t="shared" si="5"/>
        <v>15</v>
      </c>
      <c r="B20" s="51"/>
      <c r="C20" s="52"/>
      <c r="D20" s="57"/>
      <c r="E20" s="57"/>
      <c r="F20" s="58"/>
      <c r="G20" s="150"/>
      <c r="H20" s="39" t="str">
        <f t="shared" si="0"/>
        <v>Non</v>
      </c>
      <c r="I20" s="14">
        <f t="shared" si="1"/>
        <v>0</v>
      </c>
      <c r="J20" s="117"/>
      <c r="K20" s="145">
        <f t="shared" si="6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2"/>
        <v>0</v>
      </c>
      <c r="AM20" s="5">
        <f t="shared" si="3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/>
    </row>
    <row r="21" spans="1:55" s="97" customFormat="1" ht="24.75" customHeight="1">
      <c r="A21" s="39">
        <f t="shared" si="5"/>
        <v>16</v>
      </c>
      <c r="B21" s="51"/>
      <c r="C21" s="56"/>
      <c r="D21" s="150"/>
      <c r="E21" s="57"/>
      <c r="F21" s="58"/>
      <c r="G21" s="150"/>
      <c r="H21" s="39" t="str">
        <f t="shared" si="0"/>
        <v>Non</v>
      </c>
      <c r="I21" s="14">
        <f t="shared" si="1"/>
        <v>0</v>
      </c>
      <c r="J21" s="117"/>
      <c r="K21" s="145">
        <f t="shared" si="6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2"/>
        <v>0</v>
      </c>
      <c r="AM21" s="5">
        <f t="shared" si="3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75" customHeight="1">
      <c r="A22" s="39">
        <f t="shared" si="5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5">
        <f t="shared" si="6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2"/>
        <v>0</v>
      </c>
      <c r="AM22" s="5">
        <f t="shared" si="3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75" customHeight="1">
      <c r="A23" s="39">
        <f t="shared" si="5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5">
        <f t="shared" si="6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2"/>
        <v>0</v>
      </c>
      <c r="AM23" s="5">
        <f t="shared" si="3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75" customHeight="1">
      <c r="A24" s="39">
        <f t="shared" si="5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5">
        <f t="shared" si="6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2"/>
        <v>0</v>
      </c>
      <c r="AM24" s="5">
        <f aca="true" t="shared" si="8" ref="AM24:AM35">COUNTA(L24:AK24)</f>
        <v>0</v>
      </c>
      <c r="AN24" s="94">
        <f aca="true" t="shared" si="9" ref="AN24:BA36">IF($AM24&gt;Nbcourse+AN$3-1-$J24,LARGE($L24:$AK24,Nbcourse+AN$3-$J24),0)</f>
        <v>0</v>
      </c>
      <c r="AO24" s="4">
        <f t="shared" si="9"/>
        <v>0</v>
      </c>
      <c r="AP24" s="4">
        <f t="shared" si="9"/>
        <v>0</v>
      </c>
      <c r="AQ24" s="4">
        <f t="shared" si="9"/>
        <v>0</v>
      </c>
      <c r="AR24" s="4">
        <f t="shared" si="9"/>
        <v>0</v>
      </c>
      <c r="AS24" s="4">
        <f t="shared" si="9"/>
        <v>0</v>
      </c>
      <c r="AT24" s="4">
        <f t="shared" si="9"/>
        <v>0</v>
      </c>
      <c r="AU24" s="4">
        <f t="shared" si="9"/>
        <v>0</v>
      </c>
      <c r="AV24" s="4">
        <f t="shared" si="9"/>
        <v>0</v>
      </c>
      <c r="AW24" s="4">
        <f t="shared" si="9"/>
        <v>0</v>
      </c>
      <c r="AX24" s="4">
        <f t="shared" si="9"/>
        <v>0</v>
      </c>
      <c r="AY24" s="4">
        <f t="shared" si="9"/>
        <v>0</v>
      </c>
      <c r="AZ24" s="4">
        <f t="shared" si="9"/>
        <v>0</v>
      </c>
      <c r="BA24" s="95">
        <f t="shared" si="9"/>
        <v>0</v>
      </c>
      <c r="BB24" s="96"/>
      <c r="BC24" s="96"/>
    </row>
    <row r="25" spans="1:55" s="97" customFormat="1" ht="24.75" customHeight="1">
      <c r="A25" s="39">
        <f t="shared" si="5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5">
        <f t="shared" si="6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2"/>
        <v>0</v>
      </c>
      <c r="AM25" s="5">
        <f t="shared" si="8"/>
        <v>0</v>
      </c>
      <c r="AN25" s="94">
        <f t="shared" si="9"/>
        <v>0</v>
      </c>
      <c r="AO25" s="4">
        <f t="shared" si="9"/>
        <v>0</v>
      </c>
      <c r="AP25" s="4">
        <f t="shared" si="9"/>
        <v>0</v>
      </c>
      <c r="AQ25" s="4">
        <f t="shared" si="9"/>
        <v>0</v>
      </c>
      <c r="AR25" s="4">
        <f t="shared" si="9"/>
        <v>0</v>
      </c>
      <c r="AS25" s="4">
        <f t="shared" si="9"/>
        <v>0</v>
      </c>
      <c r="AT25" s="4">
        <f t="shared" si="9"/>
        <v>0</v>
      </c>
      <c r="AU25" s="4">
        <f t="shared" si="9"/>
        <v>0</v>
      </c>
      <c r="AV25" s="4">
        <f t="shared" si="9"/>
        <v>0</v>
      </c>
      <c r="AW25" s="4">
        <f t="shared" si="9"/>
        <v>0</v>
      </c>
      <c r="AX25" s="4">
        <f t="shared" si="9"/>
        <v>0</v>
      </c>
      <c r="AY25" s="4">
        <f t="shared" si="9"/>
        <v>0</v>
      </c>
      <c r="AZ25" s="4">
        <f t="shared" si="9"/>
        <v>0</v>
      </c>
      <c r="BA25" s="95">
        <f t="shared" si="9"/>
        <v>0</v>
      </c>
      <c r="BB25" s="96"/>
      <c r="BC25" s="96"/>
    </row>
    <row r="26" spans="1:55" s="97" customFormat="1" ht="24.75" customHeight="1">
      <c r="A26" s="39">
        <f t="shared" si="5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5">
        <f t="shared" si="6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2"/>
        <v>0</v>
      </c>
      <c r="AM26" s="5">
        <f t="shared" si="8"/>
        <v>0</v>
      </c>
      <c r="AN26" s="94">
        <f t="shared" si="9"/>
        <v>0</v>
      </c>
      <c r="AO26" s="4">
        <f t="shared" si="9"/>
        <v>0</v>
      </c>
      <c r="AP26" s="4">
        <f t="shared" si="9"/>
        <v>0</v>
      </c>
      <c r="AQ26" s="4">
        <f t="shared" si="9"/>
        <v>0</v>
      </c>
      <c r="AR26" s="4">
        <f t="shared" si="9"/>
        <v>0</v>
      </c>
      <c r="AS26" s="4">
        <f t="shared" si="9"/>
        <v>0</v>
      </c>
      <c r="AT26" s="4">
        <f t="shared" si="9"/>
        <v>0</v>
      </c>
      <c r="AU26" s="4">
        <f t="shared" si="9"/>
        <v>0</v>
      </c>
      <c r="AV26" s="4">
        <f t="shared" si="9"/>
        <v>0</v>
      </c>
      <c r="AW26" s="4">
        <f t="shared" si="9"/>
        <v>0</v>
      </c>
      <c r="AX26" s="4">
        <f t="shared" si="9"/>
        <v>0</v>
      </c>
      <c r="AY26" s="4">
        <f t="shared" si="9"/>
        <v>0</v>
      </c>
      <c r="AZ26" s="4">
        <f t="shared" si="9"/>
        <v>0</v>
      </c>
      <c r="BA26" s="95">
        <f t="shared" si="9"/>
        <v>0</v>
      </c>
      <c r="BB26" s="96"/>
      <c r="BC26" s="96"/>
    </row>
    <row r="27" spans="1:55" s="97" customFormat="1" ht="24.75" customHeight="1">
      <c r="A27" s="39">
        <f t="shared" si="5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5">
        <f t="shared" si="6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2"/>
        <v>0</v>
      </c>
      <c r="AM27" s="5">
        <f t="shared" si="8"/>
        <v>0</v>
      </c>
      <c r="AN27" s="94">
        <f t="shared" si="9"/>
        <v>0</v>
      </c>
      <c r="AO27" s="4">
        <f t="shared" si="9"/>
        <v>0</v>
      </c>
      <c r="AP27" s="4">
        <f t="shared" si="9"/>
        <v>0</v>
      </c>
      <c r="AQ27" s="4">
        <f t="shared" si="9"/>
        <v>0</v>
      </c>
      <c r="AR27" s="4">
        <f t="shared" si="9"/>
        <v>0</v>
      </c>
      <c r="AS27" s="4">
        <f t="shared" si="9"/>
        <v>0</v>
      </c>
      <c r="AT27" s="4">
        <f t="shared" si="9"/>
        <v>0</v>
      </c>
      <c r="AU27" s="4">
        <f t="shared" si="9"/>
        <v>0</v>
      </c>
      <c r="AV27" s="4">
        <f t="shared" si="9"/>
        <v>0</v>
      </c>
      <c r="AW27" s="4">
        <f t="shared" si="9"/>
        <v>0</v>
      </c>
      <c r="AX27" s="4">
        <f t="shared" si="9"/>
        <v>0</v>
      </c>
      <c r="AY27" s="4">
        <f t="shared" si="9"/>
        <v>0</v>
      </c>
      <c r="AZ27" s="4">
        <f t="shared" si="9"/>
        <v>0</v>
      </c>
      <c r="BA27" s="95">
        <f t="shared" si="9"/>
        <v>0</v>
      </c>
      <c r="BB27" s="96"/>
      <c r="BC27" s="96"/>
    </row>
    <row r="28" spans="1:55" s="97" customFormat="1" ht="24.75" customHeight="1">
      <c r="A28" s="39">
        <f t="shared" si="5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5">
        <f t="shared" si="6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130"/>
      <c r="AK28" s="82"/>
      <c r="AL28" s="4">
        <f t="shared" si="2"/>
        <v>0</v>
      </c>
      <c r="AM28" s="5">
        <f t="shared" si="8"/>
        <v>0</v>
      </c>
      <c r="AN28" s="94">
        <f t="shared" si="9"/>
        <v>0</v>
      </c>
      <c r="AO28" s="4">
        <f t="shared" si="9"/>
        <v>0</v>
      </c>
      <c r="AP28" s="4">
        <f t="shared" si="9"/>
        <v>0</v>
      </c>
      <c r="AQ28" s="4">
        <f t="shared" si="9"/>
        <v>0</v>
      </c>
      <c r="AR28" s="4">
        <f t="shared" si="9"/>
        <v>0</v>
      </c>
      <c r="AS28" s="4">
        <f t="shared" si="9"/>
        <v>0</v>
      </c>
      <c r="AT28" s="4">
        <f t="shared" si="9"/>
        <v>0</v>
      </c>
      <c r="AU28" s="4">
        <f t="shared" si="9"/>
        <v>0</v>
      </c>
      <c r="AV28" s="4">
        <f t="shared" si="9"/>
        <v>0</v>
      </c>
      <c r="AW28" s="4">
        <f t="shared" si="9"/>
        <v>0</v>
      </c>
      <c r="AX28" s="4">
        <f t="shared" si="9"/>
        <v>0</v>
      </c>
      <c r="AY28" s="4">
        <f t="shared" si="9"/>
        <v>0</v>
      </c>
      <c r="AZ28" s="4">
        <f t="shared" si="9"/>
        <v>0</v>
      </c>
      <c r="BA28" s="95">
        <f t="shared" si="9"/>
        <v>0</v>
      </c>
      <c r="BB28" s="96"/>
      <c r="BC28" s="96"/>
    </row>
    <row r="29" spans="1:55" s="97" customFormat="1" ht="24.75" customHeight="1">
      <c r="A29" s="39">
        <f t="shared" si="5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5">
        <f t="shared" si="6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2"/>
        <v>0</v>
      </c>
      <c r="AM29" s="5">
        <f t="shared" si="8"/>
        <v>0</v>
      </c>
      <c r="AN29" s="94">
        <f t="shared" si="9"/>
        <v>0</v>
      </c>
      <c r="AO29" s="4">
        <f t="shared" si="9"/>
        <v>0</v>
      </c>
      <c r="AP29" s="4">
        <f t="shared" si="9"/>
        <v>0</v>
      </c>
      <c r="AQ29" s="4">
        <f t="shared" si="9"/>
        <v>0</v>
      </c>
      <c r="AR29" s="4">
        <f t="shared" si="9"/>
        <v>0</v>
      </c>
      <c r="AS29" s="4">
        <f t="shared" si="9"/>
        <v>0</v>
      </c>
      <c r="AT29" s="4">
        <f t="shared" si="9"/>
        <v>0</v>
      </c>
      <c r="AU29" s="4">
        <f t="shared" si="9"/>
        <v>0</v>
      </c>
      <c r="AV29" s="4">
        <f t="shared" si="9"/>
        <v>0</v>
      </c>
      <c r="AW29" s="4">
        <f t="shared" si="9"/>
        <v>0</v>
      </c>
      <c r="AX29" s="4">
        <f t="shared" si="9"/>
        <v>0</v>
      </c>
      <c r="AY29" s="4">
        <f t="shared" si="9"/>
        <v>0</v>
      </c>
      <c r="AZ29" s="4">
        <f t="shared" si="9"/>
        <v>0</v>
      </c>
      <c r="BA29" s="95">
        <f t="shared" si="9"/>
        <v>0</v>
      </c>
      <c r="BB29" s="96"/>
      <c r="BC29" s="96"/>
    </row>
    <row r="30" spans="1:55" s="97" customFormat="1" ht="24.75" customHeight="1">
      <c r="A30" s="39">
        <f t="shared" si="5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5">
        <f t="shared" si="6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2"/>
        <v>0</v>
      </c>
      <c r="AM30" s="5">
        <f t="shared" si="8"/>
        <v>0</v>
      </c>
      <c r="AN30" s="94">
        <f t="shared" si="9"/>
        <v>0</v>
      </c>
      <c r="AO30" s="4">
        <f t="shared" si="9"/>
        <v>0</v>
      </c>
      <c r="AP30" s="4">
        <f t="shared" si="9"/>
        <v>0</v>
      </c>
      <c r="AQ30" s="4">
        <f t="shared" si="9"/>
        <v>0</v>
      </c>
      <c r="AR30" s="4">
        <f t="shared" si="9"/>
        <v>0</v>
      </c>
      <c r="AS30" s="4">
        <f t="shared" si="9"/>
        <v>0</v>
      </c>
      <c r="AT30" s="4">
        <f t="shared" si="9"/>
        <v>0</v>
      </c>
      <c r="AU30" s="4">
        <f t="shared" si="9"/>
        <v>0</v>
      </c>
      <c r="AV30" s="4">
        <f t="shared" si="9"/>
        <v>0</v>
      </c>
      <c r="AW30" s="4">
        <f t="shared" si="9"/>
        <v>0</v>
      </c>
      <c r="AX30" s="4">
        <f t="shared" si="9"/>
        <v>0</v>
      </c>
      <c r="AY30" s="4">
        <f t="shared" si="9"/>
        <v>0</v>
      </c>
      <c r="AZ30" s="4">
        <f t="shared" si="9"/>
        <v>0</v>
      </c>
      <c r="BA30" s="95">
        <f t="shared" si="9"/>
        <v>0</v>
      </c>
      <c r="BB30" s="96"/>
      <c r="BC30" s="96"/>
    </row>
    <row r="31" spans="1:55" s="97" customFormat="1" ht="24.75" customHeight="1">
      <c r="A31" s="39">
        <f t="shared" si="5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5">
        <f t="shared" si="6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2"/>
        <v>0</v>
      </c>
      <c r="AM31" s="5">
        <f t="shared" si="8"/>
        <v>0</v>
      </c>
      <c r="AN31" s="94">
        <f t="shared" si="9"/>
        <v>0</v>
      </c>
      <c r="AO31" s="4">
        <f t="shared" si="9"/>
        <v>0</v>
      </c>
      <c r="AP31" s="4">
        <f t="shared" si="9"/>
        <v>0</v>
      </c>
      <c r="AQ31" s="4">
        <f t="shared" si="9"/>
        <v>0</v>
      </c>
      <c r="AR31" s="4">
        <f t="shared" si="9"/>
        <v>0</v>
      </c>
      <c r="AS31" s="4">
        <f t="shared" si="9"/>
        <v>0</v>
      </c>
      <c r="AT31" s="4">
        <f t="shared" si="9"/>
        <v>0</v>
      </c>
      <c r="AU31" s="4">
        <f t="shared" si="9"/>
        <v>0</v>
      </c>
      <c r="AV31" s="4">
        <f t="shared" si="9"/>
        <v>0</v>
      </c>
      <c r="AW31" s="4">
        <f t="shared" si="9"/>
        <v>0</v>
      </c>
      <c r="AX31" s="4">
        <f t="shared" si="9"/>
        <v>0</v>
      </c>
      <c r="AY31" s="4">
        <f t="shared" si="9"/>
        <v>0</v>
      </c>
      <c r="AZ31" s="4">
        <f t="shared" si="9"/>
        <v>0</v>
      </c>
      <c r="BA31" s="95">
        <f t="shared" si="9"/>
        <v>0</v>
      </c>
      <c r="BB31" s="96"/>
      <c r="BC31" s="96"/>
    </row>
    <row r="32" spans="1:55" s="97" customFormat="1" ht="24.75" customHeight="1">
      <c r="A32" s="39">
        <f t="shared" si="5"/>
        <v>27</v>
      </c>
      <c r="B32" s="51"/>
      <c r="C32" s="52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5">
        <f t="shared" si="6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2"/>
        <v>0</v>
      </c>
      <c r="AM32" s="5">
        <f t="shared" si="8"/>
        <v>0</v>
      </c>
      <c r="AN32" s="94">
        <f t="shared" si="9"/>
        <v>0</v>
      </c>
      <c r="AO32" s="4">
        <f t="shared" si="9"/>
        <v>0</v>
      </c>
      <c r="AP32" s="4">
        <f t="shared" si="9"/>
        <v>0</v>
      </c>
      <c r="AQ32" s="4">
        <f t="shared" si="9"/>
        <v>0</v>
      </c>
      <c r="AR32" s="4">
        <f t="shared" si="9"/>
        <v>0</v>
      </c>
      <c r="AS32" s="4">
        <f t="shared" si="9"/>
        <v>0</v>
      </c>
      <c r="AT32" s="4">
        <f t="shared" si="9"/>
        <v>0</v>
      </c>
      <c r="AU32" s="4">
        <f t="shared" si="9"/>
        <v>0</v>
      </c>
      <c r="AV32" s="4">
        <f t="shared" si="9"/>
        <v>0</v>
      </c>
      <c r="AW32" s="4">
        <f t="shared" si="9"/>
        <v>0</v>
      </c>
      <c r="AX32" s="4">
        <f t="shared" si="9"/>
        <v>0</v>
      </c>
      <c r="AY32" s="4">
        <f t="shared" si="9"/>
        <v>0</v>
      </c>
      <c r="AZ32" s="4">
        <f t="shared" si="9"/>
        <v>0</v>
      </c>
      <c r="BA32" s="95">
        <f t="shared" si="9"/>
        <v>0</v>
      </c>
      <c r="BB32" s="96"/>
      <c r="BC32" s="96"/>
    </row>
    <row r="33" spans="1:55" s="97" customFormat="1" ht="24.75" customHeight="1">
      <c r="A33" s="39">
        <f t="shared" si="5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5">
        <f t="shared" si="6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2"/>
        <v>0</v>
      </c>
      <c r="AM33" s="5">
        <f t="shared" si="8"/>
        <v>0</v>
      </c>
      <c r="AN33" s="94">
        <f t="shared" si="9"/>
        <v>0</v>
      </c>
      <c r="AO33" s="4">
        <f t="shared" si="9"/>
        <v>0</v>
      </c>
      <c r="AP33" s="4">
        <f t="shared" si="9"/>
        <v>0</v>
      </c>
      <c r="AQ33" s="4">
        <f t="shared" si="9"/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  <c r="BC33" s="96"/>
    </row>
    <row r="34" spans="1:55" s="97" customFormat="1" ht="24.75" customHeight="1">
      <c r="A34" s="39">
        <f t="shared" si="5"/>
        <v>29</v>
      </c>
      <c r="B34" s="51"/>
      <c r="C34" s="52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5">
        <f t="shared" si="6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2"/>
        <v>0</v>
      </c>
      <c r="AM34" s="5">
        <f t="shared" si="8"/>
        <v>0</v>
      </c>
      <c r="AN34" s="94">
        <f t="shared" si="9"/>
        <v>0</v>
      </c>
      <c r="AO34" s="4">
        <f t="shared" si="9"/>
        <v>0</v>
      </c>
      <c r="AP34" s="4">
        <f t="shared" si="9"/>
        <v>0</v>
      </c>
      <c r="AQ34" s="4">
        <f t="shared" si="9"/>
        <v>0</v>
      </c>
      <c r="AR34" s="4">
        <f t="shared" si="9"/>
        <v>0</v>
      </c>
      <c r="AS34" s="4">
        <f t="shared" si="9"/>
        <v>0</v>
      </c>
      <c r="AT34" s="4">
        <f t="shared" si="9"/>
        <v>0</v>
      </c>
      <c r="AU34" s="4">
        <f t="shared" si="9"/>
        <v>0</v>
      </c>
      <c r="AV34" s="4">
        <f t="shared" si="9"/>
        <v>0</v>
      </c>
      <c r="AW34" s="4">
        <f t="shared" si="9"/>
        <v>0</v>
      </c>
      <c r="AX34" s="4">
        <f t="shared" si="9"/>
        <v>0</v>
      </c>
      <c r="AY34" s="4">
        <f t="shared" si="9"/>
        <v>0</v>
      </c>
      <c r="AZ34" s="4">
        <f t="shared" si="9"/>
        <v>0</v>
      </c>
      <c r="BA34" s="95">
        <f t="shared" si="9"/>
        <v>0</v>
      </c>
      <c r="BB34" s="96"/>
      <c r="BC34" s="96"/>
    </row>
    <row r="35" spans="1:55" s="97" customFormat="1" ht="24.75" customHeight="1">
      <c r="A35" s="39">
        <f t="shared" si="5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5">
        <f t="shared" si="6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2"/>
        <v>0</v>
      </c>
      <c r="AM35" s="5">
        <f t="shared" si="8"/>
        <v>0</v>
      </c>
      <c r="AN35" s="94">
        <f t="shared" si="9"/>
        <v>0</v>
      </c>
      <c r="AO35" s="4">
        <f t="shared" si="9"/>
        <v>0</v>
      </c>
      <c r="AP35" s="4">
        <f t="shared" si="9"/>
        <v>0</v>
      </c>
      <c r="AQ35" s="4">
        <f t="shared" si="9"/>
        <v>0</v>
      </c>
      <c r="AR35" s="4">
        <f t="shared" si="9"/>
        <v>0</v>
      </c>
      <c r="AS35" s="4">
        <f t="shared" si="9"/>
        <v>0</v>
      </c>
      <c r="AT35" s="4">
        <f t="shared" si="9"/>
        <v>0</v>
      </c>
      <c r="AU35" s="4">
        <f t="shared" si="9"/>
        <v>0</v>
      </c>
      <c r="AV35" s="4">
        <f t="shared" si="9"/>
        <v>0</v>
      </c>
      <c r="AW35" s="4">
        <f t="shared" si="9"/>
        <v>0</v>
      </c>
      <c r="AX35" s="4">
        <f t="shared" si="9"/>
        <v>0</v>
      </c>
      <c r="AY35" s="4">
        <f t="shared" si="9"/>
        <v>0</v>
      </c>
      <c r="AZ35" s="4">
        <f t="shared" si="9"/>
        <v>0</v>
      </c>
      <c r="BA35" s="95">
        <f t="shared" si="9"/>
        <v>0</v>
      </c>
      <c r="BB35" s="96"/>
      <c r="BC35" s="96"/>
    </row>
    <row r="36" spans="1:55" s="97" customFormat="1" ht="24.75" customHeight="1" thickBot="1">
      <c r="A36" s="39">
        <f t="shared" si="5"/>
        <v>31</v>
      </c>
      <c r="B36" s="51"/>
      <c r="C36" s="56"/>
      <c r="D36" s="57"/>
      <c r="E36" s="57"/>
      <c r="F36" s="58"/>
      <c r="G36" s="57"/>
      <c r="H36" s="39" t="str">
        <f t="shared" si="0"/>
        <v>Non</v>
      </c>
      <c r="I36" s="14">
        <f t="shared" si="1"/>
        <v>0</v>
      </c>
      <c r="J36" s="117"/>
      <c r="K36" s="145">
        <f t="shared" si="6"/>
        <v>0</v>
      </c>
      <c r="L36" s="15"/>
      <c r="M36" s="16"/>
      <c r="N36" s="54"/>
      <c r="O36" s="16"/>
      <c r="P36" s="54"/>
      <c r="Q36" s="55"/>
      <c r="R36" s="59"/>
      <c r="S36" s="16"/>
      <c r="T36" s="59"/>
      <c r="U36" s="55"/>
      <c r="V36" s="59"/>
      <c r="W36" s="16"/>
      <c r="X36" s="59"/>
      <c r="Y36" s="16"/>
      <c r="Z36" s="59"/>
      <c r="AA36" s="55"/>
      <c r="AB36" s="59"/>
      <c r="AC36" s="16"/>
      <c r="AD36" s="54"/>
      <c r="AE36" s="55"/>
      <c r="AF36" s="59"/>
      <c r="AG36" s="16"/>
      <c r="AH36" s="59"/>
      <c r="AI36" s="16"/>
      <c r="AJ36" s="55"/>
      <c r="AK36" s="82"/>
      <c r="AL36" s="4">
        <f t="shared" si="2"/>
        <v>0</v>
      </c>
      <c r="AM36" s="5">
        <f>COUNTA(L36:AK36)</f>
        <v>0</v>
      </c>
      <c r="AN36" s="94">
        <f t="shared" si="9"/>
        <v>0</v>
      </c>
      <c r="AO36" s="4">
        <f t="shared" si="9"/>
        <v>0</v>
      </c>
      <c r="AP36" s="4">
        <f t="shared" si="9"/>
        <v>0</v>
      </c>
      <c r="AQ36" s="4">
        <f t="shared" si="9"/>
        <v>0</v>
      </c>
      <c r="AR36" s="4">
        <f t="shared" si="9"/>
        <v>0</v>
      </c>
      <c r="AS36" s="4">
        <f t="shared" si="9"/>
        <v>0</v>
      </c>
      <c r="AT36" s="4">
        <f t="shared" si="9"/>
        <v>0</v>
      </c>
      <c r="AU36" s="4">
        <f t="shared" si="9"/>
        <v>0</v>
      </c>
      <c r="AV36" s="4">
        <f t="shared" si="9"/>
        <v>0</v>
      </c>
      <c r="AW36" s="4">
        <f t="shared" si="9"/>
        <v>0</v>
      </c>
      <c r="AX36" s="4">
        <f t="shared" si="9"/>
        <v>0</v>
      </c>
      <c r="AY36" s="4">
        <f t="shared" si="9"/>
        <v>0</v>
      </c>
      <c r="AZ36" s="4">
        <f t="shared" si="9"/>
        <v>0</v>
      </c>
      <c r="BA36" s="95">
        <f t="shared" si="9"/>
        <v>0</v>
      </c>
      <c r="BB36" s="96"/>
      <c r="BC36" s="96"/>
    </row>
    <row r="37" spans="1:55" s="97" customFormat="1" ht="24.75" customHeight="1" thickBot="1">
      <c r="A37" s="84"/>
      <c r="B37" s="85"/>
      <c r="C37" s="86" t="s">
        <v>6</v>
      </c>
      <c r="D37" s="86"/>
      <c r="E37" s="86"/>
      <c r="F37" s="86"/>
      <c r="G37" s="86"/>
      <c r="H37" s="85"/>
      <c r="I37" s="13"/>
      <c r="J37" s="85"/>
      <c r="K37" s="146"/>
      <c r="L37" s="87">
        <f>COUNT(L$6:L36)</f>
        <v>0</v>
      </c>
      <c r="M37" s="88">
        <f>COUNT(M$6:M36)</f>
        <v>0</v>
      </c>
      <c r="N37" s="89">
        <f>COUNT(N$6:N36)</f>
        <v>0</v>
      </c>
      <c r="O37" s="88">
        <f>COUNT(O$6:O36)</f>
        <v>0</v>
      </c>
      <c r="P37" s="89">
        <f>COUNT(P$6:P36)</f>
        <v>0</v>
      </c>
      <c r="Q37" s="90">
        <f>COUNT(Q$6:Q36)</f>
        <v>0</v>
      </c>
      <c r="R37" s="91">
        <f>COUNT(R$6:R36)</f>
        <v>0</v>
      </c>
      <c r="S37" s="88">
        <f>COUNT(S$6:S36)</f>
        <v>0</v>
      </c>
      <c r="T37" s="91">
        <f>COUNT(T$6:T36)</f>
        <v>0</v>
      </c>
      <c r="U37" s="90">
        <f>COUNT(U$6:U36)</f>
        <v>0</v>
      </c>
      <c r="V37" s="91">
        <f>COUNT(V$6:V36)</f>
        <v>0</v>
      </c>
      <c r="W37" s="88">
        <f>COUNT(W$6:W36)</f>
        <v>0</v>
      </c>
      <c r="X37" s="91">
        <f>COUNT(X$6:X36)</f>
        <v>0</v>
      </c>
      <c r="Y37" s="88">
        <f>COUNT(Y$6:Y36)</f>
        <v>0</v>
      </c>
      <c r="Z37" s="91">
        <f>COUNT(Z$6:Z36)</f>
        <v>0</v>
      </c>
      <c r="AA37" s="90">
        <f>COUNT(AA$6:AA36)</f>
        <v>0</v>
      </c>
      <c r="AB37" s="91">
        <f>COUNT(AB$6:AB36)</f>
        <v>0</v>
      </c>
      <c r="AC37" s="88">
        <f>COUNT(AC$6:AC36)</f>
        <v>0</v>
      </c>
      <c r="AD37" s="89">
        <f>COUNT(AD$6:AD36)</f>
        <v>0</v>
      </c>
      <c r="AE37" s="90">
        <f>COUNT(AE$6:AE36)</f>
        <v>0</v>
      </c>
      <c r="AF37" s="91">
        <f>COUNT(AF$6:AF36)</f>
        <v>0</v>
      </c>
      <c r="AG37" s="88">
        <f>COUNT(AG$6:AG36)</f>
        <v>0</v>
      </c>
      <c r="AH37" s="91">
        <f>COUNT(AH$6:AH36)</f>
        <v>0</v>
      </c>
      <c r="AI37" s="88">
        <f>COUNT(AI$6:AI36)</f>
        <v>0</v>
      </c>
      <c r="AJ37" s="90">
        <f>COUNT(AJ$6:AJ36)</f>
        <v>0</v>
      </c>
      <c r="AK37" s="92"/>
      <c r="AL37" s="4"/>
      <c r="AM37" s="5"/>
      <c r="AN37" s="125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7"/>
      <c r="BB37" s="96"/>
      <c r="BC37" s="96"/>
    </row>
    <row r="38" spans="1:55" ht="23.25" customHeight="1">
      <c r="A38" s="11"/>
      <c r="B38" s="40"/>
      <c r="D38" s="42"/>
      <c r="E38" s="42"/>
      <c r="F38" s="9" t="s">
        <v>15</v>
      </c>
      <c r="G38" s="43">
        <f>Nbcourse</f>
        <v>5</v>
      </c>
      <c r="I38" s="44"/>
      <c r="J38" s="11"/>
      <c r="K38" s="11"/>
      <c r="M38" s="45"/>
      <c r="N38" s="5"/>
      <c r="O38" s="5"/>
      <c r="T38" s="46"/>
      <c r="U38" s="5"/>
      <c r="V38" s="5"/>
      <c r="W38" s="5"/>
      <c r="X38" s="9" t="s">
        <v>16</v>
      </c>
      <c r="Y38" s="10">
        <f>classé/2</f>
        <v>2</v>
      </c>
      <c r="Z38" s="46" t="s">
        <v>17</v>
      </c>
      <c r="AA38" s="5"/>
      <c r="AB38" s="5"/>
      <c r="AC38" s="5"/>
      <c r="AD38" s="5"/>
      <c r="AE38" s="5"/>
      <c r="AF38" s="9"/>
      <c r="AG38" s="10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2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  <row r="42" spans="1:55" ht="12.75">
      <c r="A42" s="11"/>
      <c r="B42" s="11"/>
      <c r="C42" s="48"/>
      <c r="D42" s="42"/>
      <c r="E42" s="42"/>
      <c r="F42" s="42"/>
      <c r="G42" s="42"/>
      <c r="H42" s="11"/>
      <c r="I42" s="44"/>
      <c r="J42" s="11"/>
      <c r="K42" s="11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47"/>
      <c r="AL42" s="47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42"/>
      <c r="BC42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6">
      <formula1>$BC$6:$BC$20</formula1>
    </dataValidation>
  </dataValidations>
  <printOptions horizontalCentered="1"/>
  <pageMargins left="0.7874015748031497" right="0.7874015748031497" top="0.29" bottom="0.3937007874015748" header="0.17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D55"/>
  <sheetViews>
    <sheetView showZeros="0" zoomScale="75" zoomScaleNormal="75" zoomScalePageLayoutView="0" workbookViewId="0" topLeftCell="A1">
      <selection activeCell="D3" sqref="D3"/>
    </sheetView>
  </sheetViews>
  <sheetFormatPr defaultColWidth="12" defaultRowHeight="12.75"/>
  <cols>
    <col min="1" max="1" width="3.83203125" style="41" customWidth="1"/>
    <col min="2" max="2" width="31.33203125" style="45" customWidth="1"/>
    <col min="3" max="3" width="7.5" style="45" customWidth="1"/>
    <col min="4" max="4" width="5.83203125" style="2" customWidth="1"/>
    <col min="5" max="10" width="5.83203125" style="1" customWidth="1"/>
    <col min="11" max="16384" width="12" style="1" customWidth="1"/>
  </cols>
  <sheetData>
    <row r="1" spans="1:4" s="72" customFormat="1" ht="23.25" customHeight="1">
      <c r="A1" s="41"/>
      <c r="B1" s="50"/>
      <c r="C1" s="74" t="s">
        <v>20</v>
      </c>
      <c r="D1" s="60">
        <v>4</v>
      </c>
    </row>
    <row r="2" spans="1:4" s="72" customFormat="1" ht="12.75">
      <c r="A2" s="41"/>
      <c r="B2" s="50"/>
      <c r="C2" s="73" t="s">
        <v>19</v>
      </c>
      <c r="D2" s="60">
        <v>5</v>
      </c>
    </row>
    <row r="3" spans="1:4" s="72" customFormat="1" ht="12.75">
      <c r="A3" s="41"/>
      <c r="B3" s="50"/>
      <c r="C3" s="50"/>
      <c r="D3" s="60"/>
    </row>
    <row r="4" spans="1:4" s="72" customFormat="1" ht="12.75">
      <c r="A4" s="41"/>
      <c r="B4" s="50"/>
      <c r="C4" s="50"/>
      <c r="D4" s="60"/>
    </row>
    <row r="5" spans="1:4" s="72" customFormat="1" ht="12.75">
      <c r="A5" s="41"/>
      <c r="B5" s="50"/>
      <c r="C5" s="50"/>
      <c r="D5" s="60"/>
    </row>
    <row r="6" spans="1:4" s="72" customFormat="1" ht="12.75">
      <c r="A6" s="41"/>
      <c r="B6" s="50"/>
      <c r="C6" s="50"/>
      <c r="D6" s="60"/>
    </row>
    <row r="7" spans="1:4" s="72" customFormat="1" ht="12.75">
      <c r="A7" s="41"/>
      <c r="B7" s="50"/>
      <c r="C7" s="50"/>
      <c r="D7" s="60"/>
    </row>
    <row r="8" spans="1:4" s="72" customFormat="1" ht="12.75">
      <c r="A8" s="41"/>
      <c r="B8" s="50"/>
      <c r="C8" s="50"/>
      <c r="D8" s="60"/>
    </row>
    <row r="9" spans="1:4" s="72" customFormat="1" ht="12.75">
      <c r="A9" s="41"/>
      <c r="B9" s="50"/>
      <c r="C9" s="50"/>
      <c r="D9" s="60"/>
    </row>
    <row r="10" spans="1:4" s="72" customFormat="1" ht="12.75">
      <c r="A10" s="41"/>
      <c r="B10" s="50"/>
      <c r="C10" s="50"/>
      <c r="D10" s="60"/>
    </row>
    <row r="11" spans="1:4" s="72" customFormat="1" ht="12.75">
      <c r="A11" s="41"/>
      <c r="B11" s="50"/>
      <c r="C11" s="50"/>
      <c r="D11" s="60"/>
    </row>
    <row r="12" spans="1:4" s="72" customFormat="1" ht="12.75">
      <c r="A12" s="41"/>
      <c r="B12" s="50"/>
      <c r="C12" s="50"/>
      <c r="D12" s="60"/>
    </row>
    <row r="13" spans="1:4" s="72" customFormat="1" ht="12.75">
      <c r="A13" s="41"/>
      <c r="B13" s="50"/>
      <c r="C13" s="50"/>
      <c r="D13" s="60"/>
    </row>
    <row r="14" spans="1:4" s="72" customFormat="1" ht="12.75">
      <c r="A14" s="41"/>
      <c r="B14" s="50"/>
      <c r="C14" s="50"/>
      <c r="D14" s="60"/>
    </row>
    <row r="15" spans="1:4" s="72" customFormat="1" ht="12.75">
      <c r="A15" s="41"/>
      <c r="B15" s="50"/>
      <c r="C15" s="50"/>
      <c r="D15" s="60"/>
    </row>
    <row r="16" spans="1:4" s="72" customFormat="1" ht="12.75">
      <c r="A16" s="41"/>
      <c r="B16" s="50"/>
      <c r="C16" s="50"/>
      <c r="D16" s="60"/>
    </row>
    <row r="17" spans="1:4" s="72" customFormat="1" ht="12.75">
      <c r="A17" s="41"/>
      <c r="B17" s="50"/>
      <c r="C17" s="50"/>
      <c r="D17" s="60"/>
    </row>
    <row r="18" spans="1:4" s="72" customFormat="1" ht="12.75">
      <c r="A18" s="41"/>
      <c r="B18" s="50"/>
      <c r="C18" s="50"/>
      <c r="D18" s="60"/>
    </row>
    <row r="19" spans="1:4" s="72" customFormat="1" ht="12.75">
      <c r="A19" s="41"/>
      <c r="B19" s="50"/>
      <c r="C19" s="50"/>
      <c r="D19" s="60"/>
    </row>
    <row r="20" spans="1:4" s="72" customFormat="1" ht="12.75">
      <c r="A20" s="41"/>
      <c r="B20" s="50"/>
      <c r="C20" s="50"/>
      <c r="D20" s="60"/>
    </row>
    <row r="21" spans="1:4" s="72" customFormat="1" ht="12.75">
      <c r="A21" s="41"/>
      <c r="B21" s="50"/>
      <c r="C21" s="50"/>
      <c r="D21" s="60"/>
    </row>
    <row r="22" spans="1:4" s="72" customFormat="1" ht="12.75">
      <c r="A22" s="41"/>
      <c r="B22" s="50"/>
      <c r="C22" s="50"/>
      <c r="D22" s="60"/>
    </row>
    <row r="23" spans="1:4" s="72" customFormat="1" ht="12.75">
      <c r="A23" s="41"/>
      <c r="B23" s="50"/>
      <c r="C23" s="50"/>
      <c r="D23" s="60"/>
    </row>
    <row r="24" spans="1:4" s="72" customFormat="1" ht="12.75">
      <c r="A24" s="41"/>
      <c r="B24" s="50"/>
      <c r="C24" s="50"/>
      <c r="D24" s="60"/>
    </row>
    <row r="25" spans="1:4" s="72" customFormat="1" ht="12.75">
      <c r="A25" s="41"/>
      <c r="B25" s="50"/>
      <c r="C25" s="50"/>
      <c r="D25" s="60"/>
    </row>
    <row r="26" spans="1:4" s="72" customFormat="1" ht="12.75">
      <c r="A26" s="41"/>
      <c r="B26" s="50"/>
      <c r="C26" s="50"/>
      <c r="D26" s="60"/>
    </row>
    <row r="27" spans="1:4" s="72" customFormat="1" ht="12.75">
      <c r="A27" s="41"/>
      <c r="B27" s="50"/>
      <c r="C27" s="50"/>
      <c r="D27" s="60"/>
    </row>
    <row r="28" spans="1:4" s="72" customFormat="1" ht="12.75">
      <c r="A28" s="41"/>
      <c r="B28" s="50"/>
      <c r="C28" s="50"/>
      <c r="D28" s="60"/>
    </row>
    <row r="29" spans="1:4" s="72" customFormat="1" ht="12.75">
      <c r="A29" s="41"/>
      <c r="B29" s="50"/>
      <c r="C29" s="50"/>
      <c r="D29" s="60"/>
    </row>
    <row r="30" spans="1:4" s="72" customFormat="1" ht="12.75">
      <c r="A30" s="41"/>
      <c r="B30" s="50"/>
      <c r="C30" s="50"/>
      <c r="D30" s="60"/>
    </row>
    <row r="31" spans="1:4" s="72" customFormat="1" ht="12.75">
      <c r="A31" s="41"/>
      <c r="B31" s="50"/>
      <c r="C31" s="50"/>
      <c r="D31" s="60"/>
    </row>
    <row r="32" spans="1:4" s="72" customFormat="1" ht="12.75">
      <c r="A32" s="41"/>
      <c r="B32" s="50"/>
      <c r="C32" s="50"/>
      <c r="D32" s="60"/>
    </row>
    <row r="33" spans="1:4" s="72" customFormat="1" ht="12.75">
      <c r="A33" s="41"/>
      <c r="B33" s="50"/>
      <c r="C33" s="50"/>
      <c r="D33" s="60"/>
    </row>
    <row r="34" spans="1:4" s="72" customFormat="1" ht="12.75">
      <c r="A34" s="41"/>
      <c r="B34" s="50"/>
      <c r="C34" s="50"/>
      <c r="D34" s="60"/>
    </row>
    <row r="35" spans="1:4" s="72" customFormat="1" ht="12.75">
      <c r="A35" s="41"/>
      <c r="B35" s="50"/>
      <c r="C35" s="50"/>
      <c r="D35" s="60"/>
    </row>
    <row r="36" spans="1:4" s="72" customFormat="1" ht="12.75">
      <c r="A36" s="41"/>
      <c r="B36" s="50"/>
      <c r="C36" s="50"/>
      <c r="D36" s="60"/>
    </row>
    <row r="37" spans="1:4" s="72" customFormat="1" ht="12.75">
      <c r="A37" s="41"/>
      <c r="B37" s="50"/>
      <c r="C37" s="50"/>
      <c r="D37" s="60"/>
    </row>
    <row r="38" spans="1:4" s="72" customFormat="1" ht="12.75">
      <c r="A38" s="41"/>
      <c r="B38" s="50"/>
      <c r="C38" s="50"/>
      <c r="D38" s="60"/>
    </row>
    <row r="39" spans="1:4" s="72" customFormat="1" ht="12.75">
      <c r="A39" s="41"/>
      <c r="B39" s="50"/>
      <c r="C39" s="50"/>
      <c r="D39" s="60"/>
    </row>
    <row r="40" spans="1:4" s="72" customFormat="1" ht="12.75">
      <c r="A40" s="41"/>
      <c r="B40" s="50"/>
      <c r="C40" s="50"/>
      <c r="D40" s="60"/>
    </row>
    <row r="41" spans="1:4" s="72" customFormat="1" ht="12.75">
      <c r="A41" s="41"/>
      <c r="B41" s="50"/>
      <c r="C41" s="50"/>
      <c r="D41" s="60"/>
    </row>
    <row r="42" spans="1:4" s="72" customFormat="1" ht="12.75">
      <c r="A42" s="41"/>
      <c r="B42" s="50"/>
      <c r="C42" s="50"/>
      <c r="D42" s="60"/>
    </row>
    <row r="43" spans="1:4" s="72" customFormat="1" ht="12.75">
      <c r="A43" s="41"/>
      <c r="B43" s="50"/>
      <c r="C43" s="50"/>
      <c r="D43" s="60"/>
    </row>
    <row r="44" spans="1:4" s="72" customFormat="1" ht="12.75">
      <c r="A44" s="41"/>
      <c r="B44" s="50"/>
      <c r="C44" s="50"/>
      <c r="D44" s="60"/>
    </row>
    <row r="45" spans="1:4" s="72" customFormat="1" ht="12.75">
      <c r="A45" s="41"/>
      <c r="B45" s="50"/>
      <c r="C45" s="50"/>
      <c r="D45" s="60"/>
    </row>
    <row r="46" spans="1:4" s="72" customFormat="1" ht="12.75">
      <c r="A46" s="41"/>
      <c r="B46" s="50"/>
      <c r="C46" s="50"/>
      <c r="D46" s="60"/>
    </row>
    <row r="47" spans="1:4" s="72" customFormat="1" ht="12.75">
      <c r="A47" s="41"/>
      <c r="B47" s="50"/>
      <c r="C47" s="50"/>
      <c r="D47" s="60"/>
    </row>
    <row r="48" spans="1:4" s="72" customFormat="1" ht="12.75">
      <c r="A48" s="41"/>
      <c r="B48" s="50"/>
      <c r="C48" s="50"/>
      <c r="D48" s="60"/>
    </row>
    <row r="49" spans="1:4" s="72" customFormat="1" ht="12.75">
      <c r="A49" s="41"/>
      <c r="B49" s="50"/>
      <c r="C49" s="50"/>
      <c r="D49" s="60"/>
    </row>
    <row r="50" spans="1:4" s="72" customFormat="1" ht="12.75">
      <c r="A50" s="41"/>
      <c r="B50" s="50"/>
      <c r="C50" s="50"/>
      <c r="D50" s="60"/>
    </row>
    <row r="51" spans="1:4" s="72" customFormat="1" ht="12.75">
      <c r="A51" s="41"/>
      <c r="B51" s="50"/>
      <c r="C51" s="50"/>
      <c r="D51" s="60"/>
    </row>
    <row r="52" spans="1:4" s="72" customFormat="1" ht="12.75">
      <c r="A52" s="41"/>
      <c r="B52" s="50"/>
      <c r="C52" s="50"/>
      <c r="D52" s="60"/>
    </row>
    <row r="53" spans="1:4" s="72" customFormat="1" ht="12.75">
      <c r="A53" s="41"/>
      <c r="B53" s="50"/>
      <c r="C53" s="50"/>
      <c r="D53" s="60"/>
    </row>
    <row r="54" spans="1:4" s="72" customFormat="1" ht="12.75">
      <c r="A54" s="41"/>
      <c r="B54" s="50"/>
      <c r="C54" s="50"/>
      <c r="D54" s="60"/>
    </row>
    <row r="55" spans="1:4" s="72" customFormat="1" ht="12.75">
      <c r="A55" s="41"/>
      <c r="B55" s="50"/>
      <c r="C55" s="50"/>
      <c r="D55" s="60"/>
    </row>
  </sheetData>
  <sheetProtection/>
  <printOptions/>
  <pageMargins left="0.42" right="0.74" top="0.5511811023622047" bottom="0.5905511811023623" header="0.5118110236220472" footer="0.5118110236220472"/>
  <pageSetup fitToHeight="1" fitToWidth="1" horizontalDpi="600" verticalDpi="600" orientation="portrait" paperSize="9" scale="61" r:id="rId1"/>
  <headerFooter alignWithMargins="0">
    <oddFooter>&amp;R&amp;"Times New Roman,Italique"&amp;D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BB47"/>
  <sheetViews>
    <sheetView zoomScale="80" zoomScaleNormal="80" zoomScalePageLayoutView="0" workbookViewId="0" topLeftCell="A1">
      <pane xSplit="11" ySplit="5" topLeftCell="L6" activePane="bottomRight" state="frozen"/>
      <selection pane="topLeft" activeCell="AJ4" sqref="AJ4"/>
      <selection pane="topRight" activeCell="AJ4" sqref="AJ4"/>
      <selection pane="bottomLeft" activeCell="AJ4" sqref="AJ4"/>
      <selection pane="bottomRight" activeCell="D6" sqref="D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35</v>
      </c>
      <c r="B1" s="17"/>
      <c r="C1" s="17"/>
      <c r="D1" s="17"/>
      <c r="E1" s="17"/>
      <c r="F1" s="17"/>
      <c r="G1" s="17"/>
      <c r="H1" s="17"/>
      <c r="I1" s="17"/>
      <c r="L1" s="19" t="s">
        <v>9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5" t="s">
        <v>10</v>
      </c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7"/>
    </row>
    <row r="3" spans="1:54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58" t="s">
        <v>21</v>
      </c>
      <c r="K3" s="162" t="s">
        <v>24</v>
      </c>
      <c r="L3" s="161">
        <v>43527</v>
      </c>
      <c r="M3" s="157"/>
      <c r="N3" s="157">
        <v>43646</v>
      </c>
      <c r="O3" s="157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7">
        <v>43730</v>
      </c>
      <c r="AK3" s="168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59"/>
      <c r="K4" s="163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38"/>
      <c r="B5" s="139"/>
      <c r="C5" s="140"/>
      <c r="D5" s="141" t="s">
        <v>23</v>
      </c>
      <c r="E5" s="141"/>
      <c r="F5" s="142"/>
      <c r="G5" s="141"/>
      <c r="H5" s="143"/>
      <c r="I5" s="144"/>
      <c r="J5" s="160"/>
      <c r="K5" s="164"/>
      <c r="L5" s="134" t="s">
        <v>39</v>
      </c>
      <c r="M5" s="133"/>
      <c r="N5" s="134" t="s">
        <v>135</v>
      </c>
      <c r="O5" s="133"/>
      <c r="P5" s="134"/>
      <c r="Q5" s="133"/>
      <c r="R5" s="134"/>
      <c r="S5" s="133"/>
      <c r="T5" s="134"/>
      <c r="U5" s="133"/>
      <c r="V5" s="132"/>
      <c r="W5" s="133"/>
      <c r="X5" s="134"/>
      <c r="Y5" s="133"/>
      <c r="Z5" s="132"/>
      <c r="AA5" s="133"/>
      <c r="AB5" s="134"/>
      <c r="AC5" s="133"/>
      <c r="AD5" s="132"/>
      <c r="AE5" s="133"/>
      <c r="AF5" s="132"/>
      <c r="AG5" s="133"/>
      <c r="AH5" s="132"/>
      <c r="AI5" s="133"/>
      <c r="AJ5" s="134"/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</row>
    <row r="6" spans="1:54" s="97" customFormat="1" ht="24.75" customHeight="1">
      <c r="A6" s="110">
        <v>1</v>
      </c>
      <c r="B6" s="111"/>
      <c r="C6" s="128"/>
      <c r="D6" s="113" t="s">
        <v>42</v>
      </c>
      <c r="E6" s="113" t="s">
        <v>43</v>
      </c>
      <c r="F6" s="114"/>
      <c r="G6" s="151" t="s">
        <v>38</v>
      </c>
      <c r="H6" s="39" t="str">
        <f aca="true" t="shared" si="0" ref="H6:H41">IF(COUNTA(AK6)&gt;0,IF(COUNTA(L6:AK6)&lt;classé,"Non","Oui"),"Non")</f>
        <v>Non</v>
      </c>
      <c r="I6" s="115">
        <f aca="true" t="shared" si="1" ref="I6:I41">SUM(L6:AK6)-SUM(AN6:BA6)+K6</f>
        <v>126</v>
      </c>
      <c r="J6" s="116"/>
      <c r="K6" s="148">
        <f aca="true" t="shared" si="2" ref="K6:K39">COUNTIF(L$5:AK$5,$D6)*2</f>
        <v>0</v>
      </c>
      <c r="L6" s="118">
        <v>32</v>
      </c>
      <c r="M6" s="119">
        <v>50</v>
      </c>
      <c r="N6" s="120">
        <v>26</v>
      </c>
      <c r="O6" s="119">
        <v>18</v>
      </c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/>
      <c r="AK6" s="123"/>
      <c r="AL6" s="4">
        <f aca="true" t="shared" si="3" ref="AL6:AL41">MAX(L6:AK6)</f>
        <v>50</v>
      </c>
      <c r="AM6" s="5">
        <f aca="true" t="shared" si="4" ref="AM6:AM41">COUNTA(L6:AK6)</f>
        <v>4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</row>
    <row r="7" spans="1:54" s="97" customFormat="1" ht="24.75" customHeight="1">
      <c r="A7" s="39">
        <f aca="true" t="shared" si="6" ref="A7:A41">A6+1</f>
        <v>2</v>
      </c>
      <c r="B7" s="51"/>
      <c r="C7" s="56"/>
      <c r="D7" s="57" t="s">
        <v>36</v>
      </c>
      <c r="E7" s="57" t="s">
        <v>37</v>
      </c>
      <c r="F7" s="58"/>
      <c r="G7" s="57" t="s">
        <v>38</v>
      </c>
      <c r="H7" s="39" t="str">
        <f t="shared" si="0"/>
        <v>Non</v>
      </c>
      <c r="I7" s="14">
        <f t="shared" si="1"/>
        <v>126</v>
      </c>
      <c r="J7" s="117"/>
      <c r="K7" s="145">
        <f t="shared" si="2"/>
        <v>0</v>
      </c>
      <c r="L7" s="15">
        <v>50</v>
      </c>
      <c r="M7" s="16">
        <v>32</v>
      </c>
      <c r="N7" s="54">
        <v>22</v>
      </c>
      <c r="O7" s="16">
        <v>22</v>
      </c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3"/>
        <v>50</v>
      </c>
      <c r="AM7" s="5">
        <f t="shared" si="4"/>
        <v>4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</row>
    <row r="8" spans="1:54" s="97" customFormat="1" ht="24.75" customHeight="1">
      <c r="A8" s="39">
        <f t="shared" si="6"/>
        <v>3</v>
      </c>
      <c r="B8" s="51"/>
      <c r="C8" s="56"/>
      <c r="D8" s="150" t="s">
        <v>135</v>
      </c>
      <c r="E8" s="150" t="s">
        <v>80</v>
      </c>
      <c r="F8" s="58"/>
      <c r="G8" s="150" t="s">
        <v>38</v>
      </c>
      <c r="H8" s="39" t="str">
        <f t="shared" si="0"/>
        <v>Non</v>
      </c>
      <c r="I8" s="14">
        <f t="shared" si="1"/>
        <v>102</v>
      </c>
      <c r="J8" s="117"/>
      <c r="K8" s="145">
        <f t="shared" si="2"/>
        <v>2</v>
      </c>
      <c r="L8" s="15"/>
      <c r="M8" s="16"/>
      <c r="N8" s="54">
        <v>50</v>
      </c>
      <c r="O8" s="16">
        <v>50</v>
      </c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50</v>
      </c>
      <c r="AM8" s="5">
        <f t="shared" si="4"/>
        <v>2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</row>
    <row r="9" spans="1:54" s="97" customFormat="1" ht="24.75" customHeight="1">
      <c r="A9" s="39">
        <f t="shared" si="6"/>
        <v>4</v>
      </c>
      <c r="B9" s="51"/>
      <c r="C9" s="52"/>
      <c r="D9" s="57" t="s">
        <v>39</v>
      </c>
      <c r="E9" s="8" t="s">
        <v>40</v>
      </c>
      <c r="F9" s="53"/>
      <c r="G9" s="8" t="s">
        <v>41</v>
      </c>
      <c r="H9" s="39" t="str">
        <f t="shared" si="0"/>
        <v>Non</v>
      </c>
      <c r="I9" s="14">
        <f t="shared" si="1"/>
        <v>82</v>
      </c>
      <c r="J9" s="117"/>
      <c r="K9" s="145">
        <f t="shared" si="2"/>
        <v>2</v>
      </c>
      <c r="L9" s="15">
        <v>40</v>
      </c>
      <c r="M9" s="16">
        <v>40</v>
      </c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40</v>
      </c>
      <c r="AM9" s="5">
        <f t="shared" si="4"/>
        <v>2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</row>
    <row r="10" spans="1:54" s="97" customFormat="1" ht="24.75" customHeight="1">
      <c r="A10" s="39">
        <f t="shared" si="6"/>
        <v>5</v>
      </c>
      <c r="B10" s="51"/>
      <c r="C10" s="56"/>
      <c r="D10" s="150" t="s">
        <v>138</v>
      </c>
      <c r="E10" s="150" t="s">
        <v>137</v>
      </c>
      <c r="F10" s="58"/>
      <c r="G10" s="150" t="s">
        <v>136</v>
      </c>
      <c r="H10" s="39" t="str">
        <f t="shared" si="0"/>
        <v>Non</v>
      </c>
      <c r="I10" s="14">
        <f t="shared" si="1"/>
        <v>80</v>
      </c>
      <c r="J10" s="117"/>
      <c r="K10" s="145">
        <f t="shared" si="2"/>
        <v>0</v>
      </c>
      <c r="L10" s="15"/>
      <c r="M10" s="16"/>
      <c r="N10" s="54">
        <v>40</v>
      </c>
      <c r="O10" s="16">
        <v>40</v>
      </c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40</v>
      </c>
      <c r="AM10" s="5">
        <f t="shared" si="4"/>
        <v>2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</row>
    <row r="11" spans="1:54" s="97" customFormat="1" ht="24.75" customHeight="1">
      <c r="A11" s="39">
        <f>A10+1</f>
        <v>6</v>
      </c>
      <c r="B11" s="51"/>
      <c r="C11" s="56"/>
      <c r="D11" s="150" t="s">
        <v>139</v>
      </c>
      <c r="E11" s="150" t="s">
        <v>140</v>
      </c>
      <c r="F11" s="58"/>
      <c r="G11" s="150" t="s">
        <v>141</v>
      </c>
      <c r="H11" s="39" t="str">
        <f t="shared" si="0"/>
        <v>Non</v>
      </c>
      <c r="I11" s="14">
        <f t="shared" si="1"/>
        <v>51</v>
      </c>
      <c r="J11" s="117"/>
      <c r="K11" s="145">
        <f t="shared" si="2"/>
        <v>0</v>
      </c>
      <c r="L11" s="15"/>
      <c r="M11" s="16"/>
      <c r="N11" s="54">
        <v>32</v>
      </c>
      <c r="O11" s="16">
        <v>19</v>
      </c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32</v>
      </c>
      <c r="AM11" s="5">
        <f t="shared" si="4"/>
        <v>2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</row>
    <row r="12" spans="1:54" s="97" customFormat="1" ht="24.75" customHeight="1">
      <c r="A12" s="39">
        <f>A11+1</f>
        <v>7</v>
      </c>
      <c r="B12" s="51"/>
      <c r="C12" s="56"/>
      <c r="D12" s="150" t="s">
        <v>145</v>
      </c>
      <c r="E12" s="150" t="s">
        <v>146</v>
      </c>
      <c r="F12" s="58"/>
      <c r="G12" s="150" t="s">
        <v>147</v>
      </c>
      <c r="H12" s="39" t="str">
        <f t="shared" si="0"/>
        <v>Non</v>
      </c>
      <c r="I12" s="14">
        <f t="shared" si="1"/>
        <v>51</v>
      </c>
      <c r="J12" s="117"/>
      <c r="K12" s="145">
        <f t="shared" si="2"/>
        <v>0</v>
      </c>
      <c r="L12" s="15"/>
      <c r="M12" s="16"/>
      <c r="N12" s="54">
        <v>19</v>
      </c>
      <c r="O12" s="16">
        <v>32</v>
      </c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32</v>
      </c>
      <c r="AM12" s="5">
        <f t="shared" si="4"/>
        <v>2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</row>
    <row r="13" spans="1:54" s="97" customFormat="1" ht="24.75" customHeight="1">
      <c r="A13" s="39">
        <f>A12+1</f>
        <v>8</v>
      </c>
      <c r="B13" s="51"/>
      <c r="C13" s="56"/>
      <c r="D13" s="150" t="s">
        <v>149</v>
      </c>
      <c r="E13" s="150" t="s">
        <v>148</v>
      </c>
      <c r="F13" s="58"/>
      <c r="G13" s="150" t="s">
        <v>121</v>
      </c>
      <c r="H13" s="39" t="str">
        <f t="shared" si="0"/>
        <v>Non</v>
      </c>
      <c r="I13" s="14">
        <f t="shared" si="1"/>
        <v>44</v>
      </c>
      <c r="J13" s="117"/>
      <c r="K13" s="145">
        <f t="shared" si="2"/>
        <v>0</v>
      </c>
      <c r="L13" s="15"/>
      <c r="M13" s="16"/>
      <c r="N13" s="54">
        <v>18</v>
      </c>
      <c r="O13" s="16">
        <v>26</v>
      </c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26</v>
      </c>
      <c r="AM13" s="5">
        <f t="shared" si="4"/>
        <v>2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</row>
    <row r="14" spans="1:54" s="97" customFormat="1" ht="24.75" customHeight="1">
      <c r="A14" s="39">
        <f t="shared" si="6"/>
        <v>9</v>
      </c>
      <c r="B14" s="51"/>
      <c r="C14" s="56"/>
      <c r="D14" s="150" t="s">
        <v>144</v>
      </c>
      <c r="E14" s="150" t="s">
        <v>143</v>
      </c>
      <c r="F14" s="58"/>
      <c r="G14" s="150" t="s">
        <v>142</v>
      </c>
      <c r="H14" s="39" t="str">
        <f t="shared" si="0"/>
        <v>Non</v>
      </c>
      <c r="I14" s="14">
        <f t="shared" si="1"/>
        <v>40</v>
      </c>
      <c r="J14" s="117"/>
      <c r="K14" s="145">
        <f t="shared" si="2"/>
        <v>0</v>
      </c>
      <c r="L14" s="15"/>
      <c r="M14" s="16"/>
      <c r="N14" s="54">
        <v>20</v>
      </c>
      <c r="O14" s="16">
        <v>20</v>
      </c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20</v>
      </c>
      <c r="AM14" s="5">
        <f t="shared" si="4"/>
        <v>2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</row>
    <row r="15" spans="1:54" s="97" customFormat="1" ht="24.75" customHeight="1">
      <c r="A15" s="39">
        <f t="shared" si="6"/>
        <v>10</v>
      </c>
      <c r="B15" s="51"/>
      <c r="C15" s="56"/>
      <c r="D15" s="150"/>
      <c r="E15" s="150"/>
      <c r="F15" s="58"/>
      <c r="G15" s="150"/>
      <c r="H15" s="39" t="str">
        <f t="shared" si="0"/>
        <v>Non</v>
      </c>
      <c r="I15" s="14">
        <f t="shared" si="1"/>
        <v>0</v>
      </c>
      <c r="J15" s="117"/>
      <c r="K15" s="145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</row>
    <row r="16" spans="1:54" s="97" customFormat="1" ht="24.75" customHeight="1">
      <c r="A16" s="62">
        <f t="shared" si="6"/>
        <v>11</v>
      </c>
      <c r="B16" s="51"/>
      <c r="C16" s="71"/>
      <c r="D16" s="150"/>
      <c r="E16" s="150"/>
      <c r="F16" s="58"/>
      <c r="G16" s="150"/>
      <c r="H16" s="39" t="str">
        <f t="shared" si="0"/>
        <v>Non</v>
      </c>
      <c r="I16" s="14">
        <f t="shared" si="1"/>
        <v>0</v>
      </c>
      <c r="J16" s="124"/>
      <c r="K16" s="145">
        <f t="shared" si="2"/>
        <v>0</v>
      </c>
      <c r="L16" s="70"/>
      <c r="M16" s="16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0</v>
      </c>
      <c r="AM16" s="5">
        <f t="shared" si="4"/>
        <v>0</v>
      </c>
      <c r="AN16" s="94">
        <f aca="true" t="shared" si="7" ref="AN16:BA41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</row>
    <row r="17" spans="1:54" s="97" customFormat="1" ht="24.75" customHeight="1">
      <c r="A17" s="62">
        <f t="shared" si="6"/>
        <v>12</v>
      </c>
      <c r="B17" s="51"/>
      <c r="C17" s="71"/>
      <c r="D17" s="150"/>
      <c r="E17" s="150"/>
      <c r="F17" s="58"/>
      <c r="G17" s="150"/>
      <c r="H17" s="39" t="str">
        <f t="shared" si="0"/>
        <v>Non</v>
      </c>
      <c r="I17" s="14">
        <f t="shared" si="1"/>
        <v>0</v>
      </c>
      <c r="J17" s="124"/>
      <c r="K17" s="145">
        <f t="shared" si="2"/>
        <v>0</v>
      </c>
      <c r="L17" s="70"/>
      <c r="M17" s="16"/>
      <c r="N17" s="65"/>
      <c r="O17" s="64"/>
      <c r="P17" s="65"/>
      <c r="Q17" s="66"/>
      <c r="R17" s="67"/>
      <c r="S17" s="64"/>
      <c r="T17" s="67"/>
      <c r="U17" s="66"/>
      <c r="V17" s="67"/>
      <c r="W17" s="64"/>
      <c r="X17" s="67"/>
      <c r="Y17" s="64"/>
      <c r="Z17" s="67"/>
      <c r="AA17" s="66"/>
      <c r="AB17" s="67"/>
      <c r="AC17" s="64"/>
      <c r="AD17" s="65"/>
      <c r="AE17" s="66"/>
      <c r="AF17" s="67"/>
      <c r="AG17" s="64"/>
      <c r="AH17" s="67"/>
      <c r="AI17" s="64"/>
      <c r="AJ17" s="66"/>
      <c r="AK17" s="83"/>
      <c r="AL17" s="4">
        <f t="shared" si="3"/>
        <v>0</v>
      </c>
      <c r="AM17" s="5">
        <f t="shared" si="4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</row>
    <row r="18" spans="1:54" s="97" customFormat="1" ht="24.75" customHeight="1">
      <c r="A18" s="62">
        <f t="shared" si="6"/>
        <v>13</v>
      </c>
      <c r="B18" s="51"/>
      <c r="C18" s="71"/>
      <c r="D18" s="150"/>
      <c r="E18" s="150"/>
      <c r="F18" s="58"/>
      <c r="G18" s="150"/>
      <c r="H18" s="39" t="str">
        <f t="shared" si="0"/>
        <v>Non</v>
      </c>
      <c r="I18" s="14">
        <f t="shared" si="1"/>
        <v>0</v>
      </c>
      <c r="J18" s="124"/>
      <c r="K18" s="145">
        <f t="shared" si="2"/>
        <v>0</v>
      </c>
      <c r="L18" s="70"/>
      <c r="M18" s="16"/>
      <c r="N18" s="65"/>
      <c r="O18" s="64"/>
      <c r="P18" s="65"/>
      <c r="Q18" s="66"/>
      <c r="R18" s="67"/>
      <c r="S18" s="64"/>
      <c r="T18" s="67"/>
      <c r="U18" s="66"/>
      <c r="V18" s="67"/>
      <c r="W18" s="64"/>
      <c r="X18" s="67"/>
      <c r="Y18" s="64"/>
      <c r="Z18" s="67"/>
      <c r="AA18" s="66"/>
      <c r="AB18" s="67"/>
      <c r="AC18" s="64"/>
      <c r="AD18" s="65"/>
      <c r="AE18" s="66"/>
      <c r="AF18" s="67"/>
      <c r="AG18" s="64"/>
      <c r="AH18" s="67"/>
      <c r="AI18" s="64"/>
      <c r="AJ18" s="66"/>
      <c r="AK18" s="83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</row>
    <row r="19" spans="1:54" s="97" customFormat="1" ht="24.75" customHeight="1">
      <c r="A19" s="62">
        <f t="shared" si="6"/>
        <v>14</v>
      </c>
      <c r="B19" s="51"/>
      <c r="C19" s="71"/>
      <c r="D19" s="150"/>
      <c r="E19" s="150"/>
      <c r="F19" s="58"/>
      <c r="G19" s="150"/>
      <c r="H19" s="39" t="str">
        <f t="shared" si="0"/>
        <v>Non</v>
      </c>
      <c r="I19" s="14">
        <f t="shared" si="1"/>
        <v>0</v>
      </c>
      <c r="J19" s="124"/>
      <c r="K19" s="145">
        <f t="shared" si="2"/>
        <v>0</v>
      </c>
      <c r="L19" s="70"/>
      <c r="M19" s="16"/>
      <c r="N19" s="65"/>
      <c r="O19" s="64"/>
      <c r="P19" s="65"/>
      <c r="Q19" s="66"/>
      <c r="R19" s="67"/>
      <c r="S19" s="64"/>
      <c r="T19" s="67"/>
      <c r="U19" s="66"/>
      <c r="V19" s="67"/>
      <c r="W19" s="64"/>
      <c r="X19" s="67"/>
      <c r="Y19" s="64"/>
      <c r="Z19" s="67"/>
      <c r="AA19" s="66"/>
      <c r="AB19" s="67"/>
      <c r="AC19" s="64"/>
      <c r="AD19" s="65"/>
      <c r="AE19" s="66"/>
      <c r="AF19" s="67"/>
      <c r="AG19" s="64"/>
      <c r="AH19" s="67"/>
      <c r="AI19" s="64"/>
      <c r="AJ19" s="66"/>
      <c r="AK19" s="83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</row>
    <row r="20" spans="1:54" s="97" customFormat="1" ht="24.75" customHeight="1">
      <c r="A20" s="62">
        <f t="shared" si="6"/>
        <v>15</v>
      </c>
      <c r="B20" s="51"/>
      <c r="C20" s="71"/>
      <c r="D20" s="150"/>
      <c r="E20" s="150"/>
      <c r="F20" s="58"/>
      <c r="G20" s="150"/>
      <c r="H20" s="39" t="str">
        <f t="shared" si="0"/>
        <v>Non</v>
      </c>
      <c r="I20" s="14">
        <f t="shared" si="1"/>
        <v>0</v>
      </c>
      <c r="J20" s="124"/>
      <c r="K20" s="145">
        <f t="shared" si="2"/>
        <v>0</v>
      </c>
      <c r="L20" s="70"/>
      <c r="M20" s="16"/>
      <c r="N20" s="65"/>
      <c r="O20" s="64"/>
      <c r="P20" s="65"/>
      <c r="Q20" s="66"/>
      <c r="R20" s="67"/>
      <c r="S20" s="64"/>
      <c r="T20" s="67"/>
      <c r="U20" s="66"/>
      <c r="V20" s="67"/>
      <c r="W20" s="64"/>
      <c r="X20" s="67"/>
      <c r="Y20" s="64"/>
      <c r="Z20" s="67"/>
      <c r="AA20" s="66"/>
      <c r="AB20" s="67"/>
      <c r="AC20" s="64"/>
      <c r="AD20" s="65"/>
      <c r="AE20" s="66"/>
      <c r="AF20" s="67"/>
      <c r="AG20" s="64"/>
      <c r="AH20" s="67"/>
      <c r="AI20" s="64"/>
      <c r="AJ20" s="66"/>
      <c r="AK20" s="83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</row>
    <row r="21" spans="1:54" s="97" customFormat="1" ht="24.75" customHeight="1">
      <c r="A21" s="62">
        <f t="shared" si="6"/>
        <v>16</v>
      </c>
      <c r="B21" s="51"/>
      <c r="C21" s="71"/>
      <c r="D21" s="150"/>
      <c r="E21" s="150"/>
      <c r="F21" s="58"/>
      <c r="G21" s="150"/>
      <c r="H21" s="39" t="str">
        <f t="shared" si="0"/>
        <v>Non</v>
      </c>
      <c r="I21" s="14">
        <f t="shared" si="1"/>
        <v>0</v>
      </c>
      <c r="J21" s="124"/>
      <c r="K21" s="145">
        <f t="shared" si="2"/>
        <v>0</v>
      </c>
      <c r="L21" s="70"/>
      <c r="M21" s="16"/>
      <c r="N21" s="65"/>
      <c r="O21" s="64"/>
      <c r="P21" s="65"/>
      <c r="Q21" s="66"/>
      <c r="R21" s="67"/>
      <c r="S21" s="64"/>
      <c r="T21" s="67"/>
      <c r="U21" s="66"/>
      <c r="V21" s="67"/>
      <c r="W21" s="64"/>
      <c r="X21" s="67"/>
      <c r="Y21" s="64"/>
      <c r="Z21" s="67"/>
      <c r="AA21" s="66"/>
      <c r="AB21" s="67"/>
      <c r="AC21" s="64"/>
      <c r="AD21" s="65"/>
      <c r="AE21" s="66"/>
      <c r="AF21" s="67"/>
      <c r="AG21" s="64"/>
      <c r="AH21" s="67"/>
      <c r="AI21" s="64"/>
      <c r="AJ21" s="66"/>
      <c r="AK21" s="83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</row>
    <row r="22" spans="1:54" s="97" customFormat="1" ht="24.75" customHeight="1">
      <c r="A22" s="62">
        <f t="shared" si="6"/>
        <v>17</v>
      </c>
      <c r="B22" s="51"/>
      <c r="C22" s="71"/>
      <c r="D22" s="150"/>
      <c r="E22" s="150"/>
      <c r="F22" s="58"/>
      <c r="G22" s="150"/>
      <c r="H22" s="39" t="str">
        <f t="shared" si="0"/>
        <v>Non</v>
      </c>
      <c r="I22" s="14">
        <f t="shared" si="1"/>
        <v>0</v>
      </c>
      <c r="J22" s="124"/>
      <c r="K22" s="145">
        <f t="shared" si="2"/>
        <v>0</v>
      </c>
      <c r="L22" s="70"/>
      <c r="M22" s="16"/>
      <c r="N22" s="65"/>
      <c r="O22" s="64"/>
      <c r="P22" s="65"/>
      <c r="Q22" s="66"/>
      <c r="R22" s="67"/>
      <c r="S22" s="64"/>
      <c r="T22" s="67"/>
      <c r="U22" s="66"/>
      <c r="V22" s="67"/>
      <c r="W22" s="64"/>
      <c r="X22" s="67"/>
      <c r="Y22" s="64"/>
      <c r="Z22" s="67"/>
      <c r="AA22" s="66"/>
      <c r="AB22" s="67"/>
      <c r="AC22" s="64"/>
      <c r="AD22" s="65"/>
      <c r="AE22" s="66"/>
      <c r="AF22" s="67"/>
      <c r="AG22" s="64"/>
      <c r="AH22" s="67"/>
      <c r="AI22" s="64"/>
      <c r="AJ22" s="66"/>
      <c r="AK22" s="83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</row>
    <row r="23" spans="1:54" s="97" customFormat="1" ht="24.75" customHeight="1">
      <c r="A23" s="62">
        <f t="shared" si="6"/>
        <v>18</v>
      </c>
      <c r="B23" s="51"/>
      <c r="C23" s="71"/>
      <c r="D23" s="150"/>
      <c r="E23" s="150"/>
      <c r="F23" s="58"/>
      <c r="G23" s="150"/>
      <c r="H23" s="39" t="str">
        <f t="shared" si="0"/>
        <v>Non</v>
      </c>
      <c r="I23" s="14">
        <f t="shared" si="1"/>
        <v>0</v>
      </c>
      <c r="J23" s="124"/>
      <c r="K23" s="145">
        <f t="shared" si="2"/>
        <v>0</v>
      </c>
      <c r="L23" s="70"/>
      <c r="M23" s="16"/>
      <c r="N23" s="65"/>
      <c r="O23" s="64"/>
      <c r="P23" s="65"/>
      <c r="Q23" s="66"/>
      <c r="R23" s="67"/>
      <c r="S23" s="64"/>
      <c r="T23" s="67"/>
      <c r="U23" s="66"/>
      <c r="V23" s="67"/>
      <c r="W23" s="64"/>
      <c r="X23" s="67"/>
      <c r="Y23" s="64"/>
      <c r="Z23" s="67"/>
      <c r="AA23" s="66"/>
      <c r="AB23" s="67"/>
      <c r="AC23" s="64"/>
      <c r="AD23" s="65"/>
      <c r="AE23" s="66"/>
      <c r="AF23" s="67"/>
      <c r="AG23" s="64"/>
      <c r="AH23" s="67"/>
      <c r="AI23" s="64"/>
      <c r="AJ23" s="66"/>
      <c r="AK23" s="83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</row>
    <row r="24" spans="1:54" s="97" customFormat="1" ht="24.75" customHeight="1">
      <c r="A24" s="62">
        <f t="shared" si="6"/>
        <v>19</v>
      </c>
      <c r="B24" s="51"/>
      <c r="C24" s="71"/>
      <c r="D24" s="150"/>
      <c r="E24" s="150"/>
      <c r="F24" s="58"/>
      <c r="G24" s="150"/>
      <c r="H24" s="39" t="str">
        <f t="shared" si="0"/>
        <v>Non</v>
      </c>
      <c r="I24" s="14">
        <f t="shared" si="1"/>
        <v>0</v>
      </c>
      <c r="J24" s="124"/>
      <c r="K24" s="145">
        <f t="shared" si="2"/>
        <v>0</v>
      </c>
      <c r="L24" s="70"/>
      <c r="M24" s="16"/>
      <c r="N24" s="65"/>
      <c r="O24" s="64"/>
      <c r="P24" s="65"/>
      <c r="Q24" s="66"/>
      <c r="R24" s="67"/>
      <c r="S24" s="64"/>
      <c r="T24" s="67"/>
      <c r="U24" s="66"/>
      <c r="V24" s="67"/>
      <c r="W24" s="64"/>
      <c r="X24" s="67"/>
      <c r="Y24" s="64"/>
      <c r="Z24" s="67"/>
      <c r="AA24" s="66"/>
      <c r="AB24" s="67"/>
      <c r="AC24" s="64"/>
      <c r="AD24" s="65"/>
      <c r="AE24" s="66"/>
      <c r="AF24" s="67"/>
      <c r="AG24" s="64"/>
      <c r="AH24" s="67"/>
      <c r="AI24" s="64"/>
      <c r="AJ24" s="66"/>
      <c r="AK24" s="83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</row>
    <row r="25" spans="1:54" s="97" customFormat="1" ht="24.75" customHeight="1">
      <c r="A25" s="62">
        <f t="shared" si="6"/>
        <v>20</v>
      </c>
      <c r="B25" s="51"/>
      <c r="C25" s="71"/>
      <c r="D25" s="150"/>
      <c r="E25" s="150"/>
      <c r="F25" s="58"/>
      <c r="G25" s="150"/>
      <c r="H25" s="39" t="str">
        <f t="shared" si="0"/>
        <v>Non</v>
      </c>
      <c r="I25" s="14">
        <f t="shared" si="1"/>
        <v>0</v>
      </c>
      <c r="J25" s="124"/>
      <c r="K25" s="145">
        <f t="shared" si="2"/>
        <v>0</v>
      </c>
      <c r="L25" s="70"/>
      <c r="M25" s="16"/>
      <c r="N25" s="65"/>
      <c r="O25" s="64"/>
      <c r="P25" s="65"/>
      <c r="Q25" s="66"/>
      <c r="R25" s="67"/>
      <c r="S25" s="64"/>
      <c r="T25" s="67"/>
      <c r="U25" s="66"/>
      <c r="V25" s="67"/>
      <c r="W25" s="64"/>
      <c r="X25" s="67"/>
      <c r="Y25" s="64"/>
      <c r="Z25" s="67"/>
      <c r="AA25" s="66"/>
      <c r="AB25" s="67"/>
      <c r="AC25" s="64"/>
      <c r="AD25" s="65"/>
      <c r="AE25" s="66"/>
      <c r="AF25" s="67"/>
      <c r="AG25" s="64"/>
      <c r="AH25" s="67"/>
      <c r="AI25" s="64"/>
      <c r="AJ25" s="66"/>
      <c r="AK25" s="83"/>
      <c r="AL25" s="4">
        <f t="shared" si="3"/>
        <v>0</v>
      </c>
      <c r="AM25" s="5">
        <f aca="true" t="shared" si="8" ref="AM25:AM40"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</row>
    <row r="26" spans="1:54" s="97" customFormat="1" ht="24.75" customHeight="1">
      <c r="A26" s="62">
        <f t="shared" si="6"/>
        <v>21</v>
      </c>
      <c r="B26" s="51"/>
      <c r="C26" s="71"/>
      <c r="D26" s="150"/>
      <c r="E26" s="150"/>
      <c r="F26" s="58"/>
      <c r="G26" s="150"/>
      <c r="H26" s="39" t="str">
        <f t="shared" si="0"/>
        <v>Non</v>
      </c>
      <c r="I26" s="14">
        <f t="shared" si="1"/>
        <v>0</v>
      </c>
      <c r="J26" s="124"/>
      <c r="K26" s="145">
        <f t="shared" si="2"/>
        <v>0</v>
      </c>
      <c r="L26" s="70"/>
      <c r="M26" s="16"/>
      <c r="N26" s="65"/>
      <c r="O26" s="64"/>
      <c r="P26" s="65"/>
      <c r="Q26" s="66"/>
      <c r="R26" s="67"/>
      <c r="S26" s="64"/>
      <c r="T26" s="67"/>
      <c r="U26" s="66"/>
      <c r="V26" s="67"/>
      <c r="W26" s="64"/>
      <c r="X26" s="67"/>
      <c r="Y26" s="64"/>
      <c r="Z26" s="67"/>
      <c r="AA26" s="66"/>
      <c r="AB26" s="67"/>
      <c r="AC26" s="64"/>
      <c r="AD26" s="65"/>
      <c r="AE26" s="66"/>
      <c r="AF26" s="67"/>
      <c r="AG26" s="64"/>
      <c r="AH26" s="67"/>
      <c r="AI26" s="64"/>
      <c r="AJ26" s="66"/>
      <c r="AK26" s="83"/>
      <c r="AL26" s="4">
        <f t="shared" si="3"/>
        <v>0</v>
      </c>
      <c r="AM26" s="5">
        <f t="shared" si="8"/>
        <v>0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</row>
    <row r="27" spans="1:54" s="97" customFormat="1" ht="24.75" customHeight="1">
      <c r="A27" s="62">
        <f t="shared" si="6"/>
        <v>22</v>
      </c>
      <c r="B27" s="51"/>
      <c r="C27" s="71"/>
      <c r="D27" s="150"/>
      <c r="E27" s="150"/>
      <c r="F27" s="58"/>
      <c r="G27" s="150"/>
      <c r="H27" s="39" t="str">
        <f t="shared" si="0"/>
        <v>Non</v>
      </c>
      <c r="I27" s="14">
        <f t="shared" si="1"/>
        <v>0</v>
      </c>
      <c r="J27" s="124"/>
      <c r="K27" s="145">
        <f t="shared" si="2"/>
        <v>0</v>
      </c>
      <c r="L27" s="70"/>
      <c r="M27" s="16"/>
      <c r="N27" s="65"/>
      <c r="O27" s="64"/>
      <c r="P27" s="65"/>
      <c r="Q27" s="66"/>
      <c r="R27" s="67"/>
      <c r="S27" s="64"/>
      <c r="T27" s="67"/>
      <c r="U27" s="66"/>
      <c r="V27" s="67"/>
      <c r="W27" s="64"/>
      <c r="X27" s="67"/>
      <c r="Y27" s="64"/>
      <c r="Z27" s="67"/>
      <c r="AA27" s="66"/>
      <c r="AB27" s="67"/>
      <c r="AC27" s="64"/>
      <c r="AD27" s="65"/>
      <c r="AE27" s="66"/>
      <c r="AF27" s="67"/>
      <c r="AG27" s="64"/>
      <c r="AH27" s="67"/>
      <c r="AI27" s="64"/>
      <c r="AJ27" s="66"/>
      <c r="AK27" s="83"/>
      <c r="AL27" s="4">
        <f t="shared" si="3"/>
        <v>0</v>
      </c>
      <c r="AM27" s="5">
        <f t="shared" si="8"/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</row>
    <row r="28" spans="1:54" s="97" customFormat="1" ht="24.75" customHeight="1">
      <c r="A28" s="62">
        <f t="shared" si="6"/>
        <v>23</v>
      </c>
      <c r="B28" s="51"/>
      <c r="C28" s="71"/>
      <c r="D28" s="150"/>
      <c r="E28" s="150"/>
      <c r="F28" s="58"/>
      <c r="G28" s="150"/>
      <c r="H28" s="39" t="str">
        <f t="shared" si="0"/>
        <v>Non</v>
      </c>
      <c r="I28" s="14">
        <f t="shared" si="1"/>
        <v>0</v>
      </c>
      <c r="J28" s="124"/>
      <c r="K28" s="145">
        <f t="shared" si="2"/>
        <v>0</v>
      </c>
      <c r="L28" s="70"/>
      <c r="M28" s="16"/>
      <c r="N28" s="65"/>
      <c r="O28" s="64"/>
      <c r="P28" s="65"/>
      <c r="Q28" s="66"/>
      <c r="R28" s="67"/>
      <c r="S28" s="64"/>
      <c r="T28" s="67"/>
      <c r="U28" s="66"/>
      <c r="V28" s="67"/>
      <c r="W28" s="64"/>
      <c r="X28" s="67"/>
      <c r="Y28" s="64"/>
      <c r="Z28" s="67"/>
      <c r="AA28" s="66"/>
      <c r="AB28" s="67"/>
      <c r="AC28" s="64"/>
      <c r="AD28" s="65"/>
      <c r="AE28" s="66"/>
      <c r="AF28" s="67"/>
      <c r="AG28" s="64"/>
      <c r="AH28" s="67"/>
      <c r="AI28" s="64"/>
      <c r="AJ28" s="66"/>
      <c r="AK28" s="83"/>
      <c r="AL28" s="4">
        <f t="shared" si="3"/>
        <v>0</v>
      </c>
      <c r="AM28" s="5">
        <f t="shared" si="8"/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</row>
    <row r="29" spans="1:54" s="97" customFormat="1" ht="24.75" customHeight="1">
      <c r="A29" s="62">
        <f t="shared" si="6"/>
        <v>24</v>
      </c>
      <c r="B29" s="51"/>
      <c r="C29" s="71"/>
      <c r="D29" s="150"/>
      <c r="E29" s="150"/>
      <c r="F29" s="58"/>
      <c r="G29" s="150"/>
      <c r="H29" s="39" t="str">
        <f t="shared" si="0"/>
        <v>Non</v>
      </c>
      <c r="I29" s="14">
        <f t="shared" si="1"/>
        <v>0</v>
      </c>
      <c r="J29" s="124"/>
      <c r="K29" s="145">
        <f t="shared" si="2"/>
        <v>0</v>
      </c>
      <c r="L29" s="70"/>
      <c r="M29" s="16"/>
      <c r="N29" s="65"/>
      <c r="O29" s="64"/>
      <c r="P29" s="65"/>
      <c r="Q29" s="66"/>
      <c r="R29" s="67"/>
      <c r="S29" s="64"/>
      <c r="T29" s="67"/>
      <c r="U29" s="66"/>
      <c r="V29" s="67"/>
      <c r="W29" s="64"/>
      <c r="X29" s="67"/>
      <c r="Y29" s="64"/>
      <c r="Z29" s="67"/>
      <c r="AA29" s="66"/>
      <c r="AB29" s="67"/>
      <c r="AC29" s="64"/>
      <c r="AD29" s="65"/>
      <c r="AE29" s="66"/>
      <c r="AF29" s="67"/>
      <c r="AG29" s="64"/>
      <c r="AH29" s="67"/>
      <c r="AI29" s="64"/>
      <c r="AJ29" s="66"/>
      <c r="AK29" s="83"/>
      <c r="AL29" s="4">
        <f t="shared" si="3"/>
        <v>0</v>
      </c>
      <c r="AM29" s="5">
        <f t="shared" si="8"/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</row>
    <row r="30" spans="1:54" s="97" customFormat="1" ht="24.75" customHeight="1">
      <c r="A30" s="62">
        <f t="shared" si="6"/>
        <v>25</v>
      </c>
      <c r="B30" s="51"/>
      <c r="C30" s="71"/>
      <c r="D30" s="150"/>
      <c r="E30" s="150"/>
      <c r="F30" s="58"/>
      <c r="G30" s="150"/>
      <c r="H30" s="39" t="str">
        <f t="shared" si="0"/>
        <v>Non</v>
      </c>
      <c r="I30" s="14">
        <f t="shared" si="1"/>
        <v>0</v>
      </c>
      <c r="J30" s="124"/>
      <c r="K30" s="145">
        <f t="shared" si="2"/>
        <v>0</v>
      </c>
      <c r="L30" s="70"/>
      <c r="M30" s="16"/>
      <c r="N30" s="65"/>
      <c r="O30" s="64"/>
      <c r="P30" s="65"/>
      <c r="Q30" s="66"/>
      <c r="R30" s="67"/>
      <c r="S30" s="64"/>
      <c r="T30" s="67"/>
      <c r="U30" s="66"/>
      <c r="V30" s="67"/>
      <c r="W30" s="64"/>
      <c r="X30" s="67"/>
      <c r="Y30" s="64"/>
      <c r="Z30" s="67"/>
      <c r="AA30" s="66"/>
      <c r="AB30" s="67"/>
      <c r="AC30" s="64"/>
      <c r="AD30" s="65"/>
      <c r="AE30" s="66"/>
      <c r="AF30" s="67"/>
      <c r="AG30" s="64"/>
      <c r="AH30" s="67"/>
      <c r="AI30" s="64"/>
      <c r="AJ30" s="66"/>
      <c r="AK30" s="83"/>
      <c r="AL30" s="4">
        <f t="shared" si="3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</row>
    <row r="31" spans="1:54" s="97" customFormat="1" ht="24.75" customHeight="1">
      <c r="A31" s="62">
        <f t="shared" si="6"/>
        <v>26</v>
      </c>
      <c r="B31" s="51"/>
      <c r="C31" s="71"/>
      <c r="D31" s="150"/>
      <c r="E31" s="150"/>
      <c r="F31" s="58"/>
      <c r="G31" s="150"/>
      <c r="H31" s="39" t="str">
        <f t="shared" si="0"/>
        <v>Non</v>
      </c>
      <c r="I31" s="14">
        <f t="shared" si="1"/>
        <v>0</v>
      </c>
      <c r="J31" s="124"/>
      <c r="K31" s="145">
        <f t="shared" si="2"/>
        <v>0</v>
      </c>
      <c r="L31" s="70"/>
      <c r="M31" s="16"/>
      <c r="N31" s="65"/>
      <c r="O31" s="64"/>
      <c r="P31" s="65"/>
      <c r="Q31" s="66"/>
      <c r="R31" s="67"/>
      <c r="S31" s="64"/>
      <c r="T31" s="67"/>
      <c r="U31" s="66"/>
      <c r="V31" s="67"/>
      <c r="W31" s="64"/>
      <c r="X31" s="67"/>
      <c r="Y31" s="64"/>
      <c r="Z31" s="67"/>
      <c r="AA31" s="66"/>
      <c r="AB31" s="67"/>
      <c r="AC31" s="64"/>
      <c r="AD31" s="65"/>
      <c r="AE31" s="66"/>
      <c r="AF31" s="67"/>
      <c r="AG31" s="64"/>
      <c r="AH31" s="67"/>
      <c r="AI31" s="64"/>
      <c r="AJ31" s="66"/>
      <c r="AK31" s="83"/>
      <c r="AL31" s="4">
        <f t="shared" si="3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</row>
    <row r="32" spans="1:54" s="97" customFormat="1" ht="24.75" customHeight="1">
      <c r="A32" s="62">
        <f t="shared" si="6"/>
        <v>27</v>
      </c>
      <c r="B32" s="51"/>
      <c r="C32" s="71"/>
      <c r="D32" s="150"/>
      <c r="E32" s="150"/>
      <c r="F32" s="58"/>
      <c r="G32" s="150"/>
      <c r="H32" s="39" t="str">
        <f t="shared" si="0"/>
        <v>Non</v>
      </c>
      <c r="I32" s="14">
        <f t="shared" si="1"/>
        <v>0</v>
      </c>
      <c r="J32" s="124"/>
      <c r="K32" s="145">
        <f t="shared" si="2"/>
        <v>0</v>
      </c>
      <c r="L32" s="70"/>
      <c r="M32" s="16"/>
      <c r="N32" s="65"/>
      <c r="O32" s="64"/>
      <c r="P32" s="65"/>
      <c r="Q32" s="66"/>
      <c r="R32" s="67"/>
      <c r="S32" s="64"/>
      <c r="T32" s="67"/>
      <c r="U32" s="66"/>
      <c r="V32" s="67"/>
      <c r="W32" s="64"/>
      <c r="X32" s="67"/>
      <c r="Y32" s="64"/>
      <c r="Z32" s="67"/>
      <c r="AA32" s="66"/>
      <c r="AB32" s="67"/>
      <c r="AC32" s="64"/>
      <c r="AD32" s="65"/>
      <c r="AE32" s="66"/>
      <c r="AF32" s="67"/>
      <c r="AG32" s="64"/>
      <c r="AH32" s="67"/>
      <c r="AI32" s="64"/>
      <c r="AJ32" s="66"/>
      <c r="AK32" s="83"/>
      <c r="AL32" s="4">
        <f t="shared" si="3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</row>
    <row r="33" spans="1:54" s="97" customFormat="1" ht="24.75" customHeight="1">
      <c r="A33" s="62">
        <f t="shared" si="6"/>
        <v>28</v>
      </c>
      <c r="B33" s="51"/>
      <c r="C33" s="71"/>
      <c r="D33" s="150"/>
      <c r="E33" s="150"/>
      <c r="F33" s="58"/>
      <c r="G33" s="150"/>
      <c r="H33" s="39" t="str">
        <f t="shared" si="0"/>
        <v>Non</v>
      </c>
      <c r="I33" s="14">
        <f t="shared" si="1"/>
        <v>0</v>
      </c>
      <c r="J33" s="124"/>
      <c r="K33" s="145">
        <f t="shared" si="2"/>
        <v>0</v>
      </c>
      <c r="L33" s="70"/>
      <c r="M33" s="16"/>
      <c r="N33" s="65"/>
      <c r="O33" s="64"/>
      <c r="P33" s="65"/>
      <c r="Q33" s="66"/>
      <c r="R33" s="67"/>
      <c r="S33" s="64"/>
      <c r="T33" s="67"/>
      <c r="U33" s="66"/>
      <c r="V33" s="67"/>
      <c r="W33" s="64"/>
      <c r="X33" s="67"/>
      <c r="Y33" s="64"/>
      <c r="Z33" s="67"/>
      <c r="AA33" s="66"/>
      <c r="AB33" s="67"/>
      <c r="AC33" s="64"/>
      <c r="AD33" s="65"/>
      <c r="AE33" s="66"/>
      <c r="AF33" s="67"/>
      <c r="AG33" s="64"/>
      <c r="AH33" s="67"/>
      <c r="AI33" s="64"/>
      <c r="AJ33" s="66"/>
      <c r="AK33" s="83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</row>
    <row r="34" spans="1:54" s="97" customFormat="1" ht="24.75" customHeight="1">
      <c r="A34" s="62">
        <f t="shared" si="6"/>
        <v>29</v>
      </c>
      <c r="B34" s="51"/>
      <c r="C34" s="71"/>
      <c r="D34" s="150"/>
      <c r="E34" s="150"/>
      <c r="F34" s="58"/>
      <c r="G34" s="150"/>
      <c r="H34" s="39" t="str">
        <f t="shared" si="0"/>
        <v>Non</v>
      </c>
      <c r="I34" s="14">
        <f t="shared" si="1"/>
        <v>0</v>
      </c>
      <c r="J34" s="124"/>
      <c r="K34" s="145">
        <f t="shared" si="2"/>
        <v>0</v>
      </c>
      <c r="L34" s="70"/>
      <c r="M34" s="16"/>
      <c r="N34" s="65"/>
      <c r="O34" s="64"/>
      <c r="P34" s="65"/>
      <c r="Q34" s="66"/>
      <c r="R34" s="67"/>
      <c r="S34" s="64"/>
      <c r="T34" s="67"/>
      <c r="U34" s="66"/>
      <c r="V34" s="67"/>
      <c r="W34" s="64"/>
      <c r="X34" s="67"/>
      <c r="Y34" s="64"/>
      <c r="Z34" s="67"/>
      <c r="AA34" s="66"/>
      <c r="AB34" s="67"/>
      <c r="AC34" s="64"/>
      <c r="AD34" s="65"/>
      <c r="AE34" s="66"/>
      <c r="AF34" s="67"/>
      <c r="AG34" s="64"/>
      <c r="AH34" s="67"/>
      <c r="AI34" s="64"/>
      <c r="AJ34" s="66"/>
      <c r="AK34" s="83"/>
      <c r="AL34" s="4">
        <f t="shared" si="3"/>
        <v>0</v>
      </c>
      <c r="AM34" s="5">
        <f t="shared" si="8"/>
        <v>0</v>
      </c>
      <c r="AN34" s="94">
        <f aca="true" t="shared" si="10" ref="AN34:BA40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</row>
    <row r="35" spans="1:54" s="97" customFormat="1" ht="24.75" customHeight="1">
      <c r="A35" s="62">
        <f t="shared" si="6"/>
        <v>30</v>
      </c>
      <c r="B35" s="51"/>
      <c r="C35" s="71"/>
      <c r="D35" s="150"/>
      <c r="E35" s="150"/>
      <c r="F35" s="58"/>
      <c r="G35" s="150"/>
      <c r="H35" s="39" t="str">
        <f t="shared" si="0"/>
        <v>Non</v>
      </c>
      <c r="I35" s="14">
        <f t="shared" si="1"/>
        <v>0</v>
      </c>
      <c r="J35" s="124"/>
      <c r="K35" s="145">
        <f t="shared" si="2"/>
        <v>0</v>
      </c>
      <c r="L35" s="70"/>
      <c r="M35" s="16"/>
      <c r="N35" s="65"/>
      <c r="O35" s="64"/>
      <c r="P35" s="65"/>
      <c r="Q35" s="66"/>
      <c r="R35" s="67"/>
      <c r="S35" s="64"/>
      <c r="T35" s="67"/>
      <c r="U35" s="66"/>
      <c r="V35" s="67"/>
      <c r="W35" s="64"/>
      <c r="X35" s="67"/>
      <c r="Y35" s="64"/>
      <c r="Z35" s="67"/>
      <c r="AA35" s="66"/>
      <c r="AB35" s="67"/>
      <c r="AC35" s="64"/>
      <c r="AD35" s="65"/>
      <c r="AE35" s="66"/>
      <c r="AF35" s="67"/>
      <c r="AG35" s="64"/>
      <c r="AH35" s="67"/>
      <c r="AI35" s="64"/>
      <c r="AJ35" s="66"/>
      <c r="AK35" s="83"/>
      <c r="AL35" s="4">
        <f t="shared" si="3"/>
        <v>0</v>
      </c>
      <c r="AM35" s="5">
        <f t="shared" si="8"/>
        <v>0</v>
      </c>
      <c r="AN35" s="94">
        <f t="shared" si="10"/>
        <v>0</v>
      </c>
      <c r="AO35" s="4">
        <f t="shared" si="10"/>
        <v>0</v>
      </c>
      <c r="AP35" s="4">
        <f t="shared" si="10"/>
        <v>0</v>
      </c>
      <c r="AQ35" s="4">
        <f t="shared" si="10"/>
        <v>0</v>
      </c>
      <c r="AR35" s="4">
        <f t="shared" si="10"/>
        <v>0</v>
      </c>
      <c r="AS35" s="4">
        <f t="shared" si="10"/>
        <v>0</v>
      </c>
      <c r="AT35" s="4">
        <f t="shared" si="10"/>
        <v>0</v>
      </c>
      <c r="AU35" s="4">
        <f t="shared" si="10"/>
        <v>0</v>
      </c>
      <c r="AV35" s="4">
        <f t="shared" si="10"/>
        <v>0</v>
      </c>
      <c r="AW35" s="4">
        <f t="shared" si="10"/>
        <v>0</v>
      </c>
      <c r="AX35" s="4">
        <f t="shared" si="10"/>
        <v>0</v>
      </c>
      <c r="AY35" s="4">
        <f t="shared" si="10"/>
        <v>0</v>
      </c>
      <c r="AZ35" s="4">
        <f t="shared" si="10"/>
        <v>0</v>
      </c>
      <c r="BA35" s="95">
        <f t="shared" si="10"/>
        <v>0</v>
      </c>
      <c r="BB35" s="96"/>
    </row>
    <row r="36" spans="1:54" s="97" customFormat="1" ht="24.75" customHeight="1">
      <c r="A36" s="62">
        <f t="shared" si="6"/>
        <v>31</v>
      </c>
      <c r="B36" s="51"/>
      <c r="C36" s="71"/>
      <c r="D36" s="150"/>
      <c r="E36" s="150"/>
      <c r="F36" s="58"/>
      <c r="G36" s="150"/>
      <c r="H36" s="39" t="str">
        <f t="shared" si="0"/>
        <v>Non</v>
      </c>
      <c r="I36" s="14">
        <f t="shared" si="1"/>
        <v>0</v>
      </c>
      <c r="J36" s="124"/>
      <c r="K36" s="145">
        <f t="shared" si="2"/>
        <v>0</v>
      </c>
      <c r="L36" s="70"/>
      <c r="M36" s="16"/>
      <c r="N36" s="65"/>
      <c r="O36" s="64"/>
      <c r="P36" s="65"/>
      <c r="Q36" s="66"/>
      <c r="R36" s="67"/>
      <c r="S36" s="64"/>
      <c r="T36" s="67"/>
      <c r="U36" s="66"/>
      <c r="V36" s="67"/>
      <c r="W36" s="64"/>
      <c r="X36" s="67"/>
      <c r="Y36" s="64"/>
      <c r="Z36" s="67"/>
      <c r="AA36" s="66"/>
      <c r="AB36" s="67"/>
      <c r="AC36" s="64"/>
      <c r="AD36" s="65"/>
      <c r="AE36" s="66"/>
      <c r="AF36" s="67"/>
      <c r="AG36" s="64"/>
      <c r="AH36" s="67"/>
      <c r="AI36" s="64"/>
      <c r="AJ36" s="66"/>
      <c r="AK36" s="83"/>
      <c r="AL36" s="4">
        <f t="shared" si="3"/>
        <v>0</v>
      </c>
      <c r="AM36" s="5">
        <f t="shared" si="8"/>
        <v>0</v>
      </c>
      <c r="AN36" s="94">
        <f t="shared" si="10"/>
        <v>0</v>
      </c>
      <c r="AO36" s="4">
        <f t="shared" si="10"/>
        <v>0</v>
      </c>
      <c r="AP36" s="4">
        <f t="shared" si="10"/>
        <v>0</v>
      </c>
      <c r="AQ36" s="4">
        <f t="shared" si="10"/>
        <v>0</v>
      </c>
      <c r="AR36" s="4">
        <f t="shared" si="10"/>
        <v>0</v>
      </c>
      <c r="AS36" s="4">
        <f t="shared" si="10"/>
        <v>0</v>
      </c>
      <c r="AT36" s="4">
        <f t="shared" si="10"/>
        <v>0</v>
      </c>
      <c r="AU36" s="4">
        <f t="shared" si="10"/>
        <v>0</v>
      </c>
      <c r="AV36" s="4">
        <f t="shared" si="10"/>
        <v>0</v>
      </c>
      <c r="AW36" s="4">
        <f t="shared" si="10"/>
        <v>0</v>
      </c>
      <c r="AX36" s="4">
        <f t="shared" si="10"/>
        <v>0</v>
      </c>
      <c r="AY36" s="4">
        <f t="shared" si="10"/>
        <v>0</v>
      </c>
      <c r="AZ36" s="4">
        <f t="shared" si="10"/>
        <v>0</v>
      </c>
      <c r="BA36" s="95">
        <f t="shared" si="10"/>
        <v>0</v>
      </c>
      <c r="BB36" s="96"/>
    </row>
    <row r="37" spans="1:54" s="97" customFormat="1" ht="24.75" customHeight="1">
      <c r="A37" s="62">
        <f t="shared" si="6"/>
        <v>32</v>
      </c>
      <c r="B37" s="51"/>
      <c r="C37" s="71"/>
      <c r="D37" s="150"/>
      <c r="E37" s="150"/>
      <c r="F37" s="58"/>
      <c r="G37" s="150"/>
      <c r="H37" s="39" t="str">
        <f t="shared" si="0"/>
        <v>Non</v>
      </c>
      <c r="I37" s="14">
        <f t="shared" si="1"/>
        <v>0</v>
      </c>
      <c r="J37" s="124"/>
      <c r="K37" s="145">
        <f t="shared" si="2"/>
        <v>0</v>
      </c>
      <c r="L37" s="70"/>
      <c r="M37" s="16"/>
      <c r="N37" s="65"/>
      <c r="O37" s="64"/>
      <c r="P37" s="65"/>
      <c r="Q37" s="66"/>
      <c r="R37" s="67"/>
      <c r="S37" s="64"/>
      <c r="T37" s="67"/>
      <c r="U37" s="66"/>
      <c r="V37" s="67"/>
      <c r="W37" s="64"/>
      <c r="X37" s="67"/>
      <c r="Y37" s="64"/>
      <c r="Z37" s="67"/>
      <c r="AA37" s="66"/>
      <c r="AB37" s="67"/>
      <c r="AC37" s="64"/>
      <c r="AD37" s="65"/>
      <c r="AE37" s="66"/>
      <c r="AF37" s="67"/>
      <c r="AG37" s="64"/>
      <c r="AH37" s="67"/>
      <c r="AI37" s="64"/>
      <c r="AJ37" s="66"/>
      <c r="AK37" s="83"/>
      <c r="AL37" s="4">
        <f t="shared" si="3"/>
        <v>0</v>
      </c>
      <c r="AM37" s="5">
        <f t="shared" si="8"/>
        <v>0</v>
      </c>
      <c r="AN37" s="94">
        <f t="shared" si="10"/>
        <v>0</v>
      </c>
      <c r="AO37" s="4">
        <f t="shared" si="10"/>
        <v>0</v>
      </c>
      <c r="AP37" s="4">
        <f t="shared" si="10"/>
        <v>0</v>
      </c>
      <c r="AQ37" s="4">
        <f t="shared" si="10"/>
        <v>0</v>
      </c>
      <c r="AR37" s="4">
        <f t="shared" si="10"/>
        <v>0</v>
      </c>
      <c r="AS37" s="4">
        <f t="shared" si="10"/>
        <v>0</v>
      </c>
      <c r="AT37" s="4">
        <f t="shared" si="10"/>
        <v>0</v>
      </c>
      <c r="AU37" s="4">
        <f t="shared" si="10"/>
        <v>0</v>
      </c>
      <c r="AV37" s="4">
        <f t="shared" si="10"/>
        <v>0</v>
      </c>
      <c r="AW37" s="4">
        <f t="shared" si="10"/>
        <v>0</v>
      </c>
      <c r="AX37" s="4">
        <f t="shared" si="10"/>
        <v>0</v>
      </c>
      <c r="AY37" s="4">
        <f t="shared" si="10"/>
        <v>0</v>
      </c>
      <c r="AZ37" s="4">
        <f t="shared" si="10"/>
        <v>0</v>
      </c>
      <c r="BA37" s="95">
        <f t="shared" si="10"/>
        <v>0</v>
      </c>
      <c r="BB37" s="96"/>
    </row>
    <row r="38" spans="1:54" s="97" customFormat="1" ht="24.75" customHeight="1">
      <c r="A38" s="62">
        <f t="shared" si="6"/>
        <v>33</v>
      </c>
      <c r="B38" s="51"/>
      <c r="C38" s="71"/>
      <c r="D38" s="150"/>
      <c r="E38" s="150"/>
      <c r="F38" s="58"/>
      <c r="G38" s="150"/>
      <c r="H38" s="39" t="str">
        <f t="shared" si="0"/>
        <v>Non</v>
      </c>
      <c r="I38" s="14">
        <f t="shared" si="1"/>
        <v>0</v>
      </c>
      <c r="J38" s="124"/>
      <c r="K38" s="145">
        <f t="shared" si="2"/>
        <v>0</v>
      </c>
      <c r="L38" s="70"/>
      <c r="M38" s="16"/>
      <c r="N38" s="65"/>
      <c r="O38" s="64"/>
      <c r="P38" s="65"/>
      <c r="Q38" s="66"/>
      <c r="R38" s="67"/>
      <c r="S38" s="64"/>
      <c r="T38" s="67"/>
      <c r="U38" s="66"/>
      <c r="V38" s="67"/>
      <c r="W38" s="64"/>
      <c r="X38" s="67"/>
      <c r="Y38" s="64"/>
      <c r="Z38" s="67"/>
      <c r="AA38" s="66"/>
      <c r="AB38" s="67"/>
      <c r="AC38" s="64"/>
      <c r="AD38" s="65"/>
      <c r="AE38" s="66"/>
      <c r="AF38" s="67"/>
      <c r="AG38" s="64"/>
      <c r="AH38" s="67"/>
      <c r="AI38" s="64"/>
      <c r="AJ38" s="66"/>
      <c r="AK38" s="83"/>
      <c r="AL38" s="4">
        <f t="shared" si="3"/>
        <v>0</v>
      </c>
      <c r="AM38" s="5">
        <f t="shared" si="8"/>
        <v>0</v>
      </c>
      <c r="AN38" s="94">
        <f t="shared" si="10"/>
        <v>0</v>
      </c>
      <c r="AO38" s="4">
        <f t="shared" si="10"/>
        <v>0</v>
      </c>
      <c r="AP38" s="4">
        <f t="shared" si="10"/>
        <v>0</v>
      </c>
      <c r="AQ38" s="4">
        <f t="shared" si="10"/>
        <v>0</v>
      </c>
      <c r="AR38" s="4">
        <f t="shared" si="10"/>
        <v>0</v>
      </c>
      <c r="AS38" s="4">
        <f t="shared" si="10"/>
        <v>0</v>
      </c>
      <c r="AT38" s="4">
        <f t="shared" si="10"/>
        <v>0</v>
      </c>
      <c r="AU38" s="4">
        <f t="shared" si="10"/>
        <v>0</v>
      </c>
      <c r="AV38" s="4">
        <f t="shared" si="10"/>
        <v>0</v>
      </c>
      <c r="AW38" s="4">
        <f t="shared" si="10"/>
        <v>0</v>
      </c>
      <c r="AX38" s="4">
        <f t="shared" si="10"/>
        <v>0</v>
      </c>
      <c r="AY38" s="4">
        <f t="shared" si="10"/>
        <v>0</v>
      </c>
      <c r="AZ38" s="4">
        <f t="shared" si="10"/>
        <v>0</v>
      </c>
      <c r="BA38" s="95">
        <f t="shared" si="10"/>
        <v>0</v>
      </c>
      <c r="BB38" s="96"/>
    </row>
    <row r="39" spans="1:54" s="97" customFormat="1" ht="24.75" customHeight="1" thickBot="1">
      <c r="A39" s="62">
        <f t="shared" si="6"/>
        <v>34</v>
      </c>
      <c r="B39" s="51"/>
      <c r="C39" s="71"/>
      <c r="D39" s="150"/>
      <c r="E39" s="150"/>
      <c r="F39" s="58"/>
      <c r="G39" s="150"/>
      <c r="H39" s="39" t="str">
        <f t="shared" si="0"/>
        <v>Non</v>
      </c>
      <c r="I39" s="14">
        <f t="shared" si="1"/>
        <v>0</v>
      </c>
      <c r="J39" s="124"/>
      <c r="K39" s="145">
        <f t="shared" si="2"/>
        <v>0</v>
      </c>
      <c r="L39" s="70"/>
      <c r="M39" s="16"/>
      <c r="N39" s="65"/>
      <c r="O39" s="64"/>
      <c r="P39" s="65"/>
      <c r="Q39" s="66"/>
      <c r="R39" s="67"/>
      <c r="S39" s="64"/>
      <c r="T39" s="67"/>
      <c r="U39" s="66"/>
      <c r="V39" s="67"/>
      <c r="W39" s="64"/>
      <c r="X39" s="67"/>
      <c r="Y39" s="64"/>
      <c r="Z39" s="67"/>
      <c r="AA39" s="66"/>
      <c r="AB39" s="67"/>
      <c r="AC39" s="64"/>
      <c r="AD39" s="65"/>
      <c r="AE39" s="66"/>
      <c r="AF39" s="67"/>
      <c r="AG39" s="64"/>
      <c r="AH39" s="67"/>
      <c r="AI39" s="64"/>
      <c r="AJ39" s="66"/>
      <c r="AK39" s="83"/>
      <c r="AL39" s="4">
        <f t="shared" si="3"/>
        <v>0</v>
      </c>
      <c r="AM39" s="5">
        <f t="shared" si="8"/>
        <v>0</v>
      </c>
      <c r="AN39" s="94">
        <f t="shared" si="10"/>
        <v>0</v>
      </c>
      <c r="AO39" s="4">
        <f t="shared" si="10"/>
        <v>0</v>
      </c>
      <c r="AP39" s="4">
        <f t="shared" si="10"/>
        <v>0</v>
      </c>
      <c r="AQ39" s="4">
        <f t="shared" si="10"/>
        <v>0</v>
      </c>
      <c r="AR39" s="4">
        <f t="shared" si="10"/>
        <v>0</v>
      </c>
      <c r="AS39" s="4">
        <f t="shared" si="10"/>
        <v>0</v>
      </c>
      <c r="AT39" s="4">
        <f t="shared" si="10"/>
        <v>0</v>
      </c>
      <c r="AU39" s="4">
        <f t="shared" si="10"/>
        <v>0</v>
      </c>
      <c r="AV39" s="4">
        <f t="shared" si="10"/>
        <v>0</v>
      </c>
      <c r="AW39" s="4">
        <f t="shared" si="10"/>
        <v>0</v>
      </c>
      <c r="AX39" s="4">
        <f t="shared" si="10"/>
        <v>0</v>
      </c>
      <c r="AY39" s="4">
        <f t="shared" si="10"/>
        <v>0</v>
      </c>
      <c r="AZ39" s="4">
        <f t="shared" si="10"/>
        <v>0</v>
      </c>
      <c r="BA39" s="95">
        <f t="shared" si="10"/>
        <v>0</v>
      </c>
      <c r="BB39" s="96"/>
    </row>
    <row r="40" spans="1:54" s="97" customFormat="1" ht="24.75" customHeight="1" hidden="1">
      <c r="A40" s="62">
        <f t="shared" si="6"/>
        <v>35</v>
      </c>
      <c r="B40" s="51"/>
      <c r="C40" s="71"/>
      <c r="D40" s="150"/>
      <c r="E40" s="150"/>
      <c r="F40" s="58"/>
      <c r="G40" s="150"/>
      <c r="H40" s="39" t="str">
        <f t="shared" si="0"/>
        <v>Non</v>
      </c>
      <c r="I40" s="14">
        <f t="shared" si="1"/>
        <v>0</v>
      </c>
      <c r="J40" s="124"/>
      <c r="K40" s="145">
        <f>COUNTIF(L$5:AK$5,$D40)*4</f>
        <v>0</v>
      </c>
      <c r="L40" s="70"/>
      <c r="M40" s="16"/>
      <c r="N40" s="65"/>
      <c r="O40" s="64"/>
      <c r="P40" s="65"/>
      <c r="Q40" s="66"/>
      <c r="R40" s="67"/>
      <c r="S40" s="64"/>
      <c r="T40" s="67"/>
      <c r="U40" s="66"/>
      <c r="V40" s="67"/>
      <c r="W40" s="64"/>
      <c r="X40" s="67"/>
      <c r="Y40" s="64"/>
      <c r="Z40" s="67"/>
      <c r="AA40" s="66"/>
      <c r="AB40" s="67"/>
      <c r="AC40" s="64"/>
      <c r="AD40" s="65"/>
      <c r="AE40" s="66"/>
      <c r="AF40" s="67"/>
      <c r="AG40" s="64"/>
      <c r="AH40" s="67"/>
      <c r="AI40" s="64"/>
      <c r="AJ40" s="66"/>
      <c r="AK40" s="83"/>
      <c r="AL40" s="4">
        <f t="shared" si="3"/>
        <v>0</v>
      </c>
      <c r="AM40" s="5">
        <f t="shared" si="8"/>
        <v>0</v>
      </c>
      <c r="AN40" s="94">
        <f t="shared" si="10"/>
        <v>0</v>
      </c>
      <c r="AO40" s="4">
        <f t="shared" si="10"/>
        <v>0</v>
      </c>
      <c r="AP40" s="4">
        <f t="shared" si="10"/>
        <v>0</v>
      </c>
      <c r="AQ40" s="4">
        <f t="shared" si="10"/>
        <v>0</v>
      </c>
      <c r="AR40" s="4">
        <f t="shared" si="10"/>
        <v>0</v>
      </c>
      <c r="AS40" s="4">
        <f t="shared" si="10"/>
        <v>0</v>
      </c>
      <c r="AT40" s="4">
        <f t="shared" si="10"/>
        <v>0</v>
      </c>
      <c r="AU40" s="4">
        <f t="shared" si="10"/>
        <v>0</v>
      </c>
      <c r="AV40" s="4">
        <f t="shared" si="10"/>
        <v>0</v>
      </c>
      <c r="AW40" s="4">
        <f t="shared" si="10"/>
        <v>0</v>
      </c>
      <c r="AX40" s="4">
        <f t="shared" si="10"/>
        <v>0</v>
      </c>
      <c r="AY40" s="4">
        <f t="shared" si="10"/>
        <v>0</v>
      </c>
      <c r="AZ40" s="4">
        <f t="shared" si="10"/>
        <v>0</v>
      </c>
      <c r="BA40" s="95">
        <f t="shared" si="10"/>
        <v>0</v>
      </c>
      <c r="BB40" s="96"/>
    </row>
    <row r="41" spans="1:54" s="97" customFormat="1" ht="24.75" customHeight="1" hidden="1" thickBot="1">
      <c r="A41" s="62">
        <f t="shared" si="6"/>
        <v>36</v>
      </c>
      <c r="B41" s="51"/>
      <c r="C41" s="71"/>
      <c r="D41" s="150"/>
      <c r="E41" s="150"/>
      <c r="F41" s="58"/>
      <c r="G41" s="150"/>
      <c r="H41" s="39" t="str">
        <f t="shared" si="0"/>
        <v>Non</v>
      </c>
      <c r="I41" s="14">
        <f t="shared" si="1"/>
        <v>0</v>
      </c>
      <c r="J41" s="124"/>
      <c r="K41" s="145">
        <f>COUNTIF(L$5:AK$5,$D41)*4</f>
        <v>0</v>
      </c>
      <c r="L41" s="70"/>
      <c r="M41" s="16"/>
      <c r="N41" s="65"/>
      <c r="O41" s="64"/>
      <c r="P41" s="65"/>
      <c r="Q41" s="66"/>
      <c r="R41" s="67"/>
      <c r="S41" s="64"/>
      <c r="T41" s="67"/>
      <c r="U41" s="66"/>
      <c r="V41" s="67"/>
      <c r="W41" s="64"/>
      <c r="X41" s="67"/>
      <c r="Y41" s="64"/>
      <c r="Z41" s="67"/>
      <c r="AA41" s="66"/>
      <c r="AB41" s="67"/>
      <c r="AC41" s="64"/>
      <c r="AD41" s="65"/>
      <c r="AE41" s="66"/>
      <c r="AF41" s="67"/>
      <c r="AG41" s="64"/>
      <c r="AH41" s="67"/>
      <c r="AI41" s="64"/>
      <c r="AJ41" s="66"/>
      <c r="AK41" s="83"/>
      <c r="AL41" s="4">
        <f t="shared" si="3"/>
        <v>0</v>
      </c>
      <c r="AM41" s="5">
        <f t="shared" si="4"/>
        <v>0</v>
      </c>
      <c r="AN41" s="94">
        <f t="shared" si="7"/>
        <v>0</v>
      </c>
      <c r="AO41" s="4">
        <f t="shared" si="7"/>
        <v>0</v>
      </c>
      <c r="AP41" s="4">
        <f t="shared" si="7"/>
        <v>0</v>
      </c>
      <c r="AQ41" s="4">
        <f t="shared" si="7"/>
        <v>0</v>
      </c>
      <c r="AR41" s="4">
        <f t="shared" si="7"/>
        <v>0</v>
      </c>
      <c r="AS41" s="4">
        <f t="shared" si="7"/>
        <v>0</v>
      </c>
      <c r="AT41" s="4">
        <f t="shared" si="7"/>
        <v>0</v>
      </c>
      <c r="AU41" s="4">
        <f t="shared" si="7"/>
        <v>0</v>
      </c>
      <c r="AV41" s="4">
        <f t="shared" si="7"/>
        <v>0</v>
      </c>
      <c r="AW41" s="4">
        <f t="shared" si="7"/>
        <v>0</v>
      </c>
      <c r="AX41" s="4">
        <f t="shared" si="7"/>
        <v>0</v>
      </c>
      <c r="AY41" s="4">
        <f t="shared" si="7"/>
        <v>0</v>
      </c>
      <c r="AZ41" s="4">
        <f t="shared" si="7"/>
        <v>0</v>
      </c>
      <c r="BA41" s="95">
        <f t="shared" si="7"/>
        <v>0</v>
      </c>
      <c r="BB41" s="96"/>
    </row>
    <row r="42" spans="1:54" s="97" customFormat="1" ht="24.75" customHeight="1" thickBot="1">
      <c r="A42" s="84"/>
      <c r="B42" s="85"/>
      <c r="C42" s="86" t="s">
        <v>6</v>
      </c>
      <c r="D42" s="86"/>
      <c r="E42" s="86"/>
      <c r="F42" s="86"/>
      <c r="G42" s="86"/>
      <c r="H42" s="85"/>
      <c r="I42" s="13"/>
      <c r="J42" s="85"/>
      <c r="K42" s="146"/>
      <c r="L42" s="87">
        <f>COUNT(L$6:L41)</f>
        <v>3</v>
      </c>
      <c r="M42" s="88">
        <f>COUNT(M$6:M41)</f>
        <v>3</v>
      </c>
      <c r="N42" s="89">
        <f>COUNT(N$6:N41)</f>
        <v>8</v>
      </c>
      <c r="O42" s="88">
        <f>COUNT(O$6:O41)</f>
        <v>8</v>
      </c>
      <c r="P42" s="89">
        <f>COUNT(P$6:P41)</f>
        <v>0</v>
      </c>
      <c r="Q42" s="90">
        <f>COUNT(Q$6:Q41)</f>
        <v>0</v>
      </c>
      <c r="R42" s="91">
        <f>COUNT(R$6:R41)</f>
        <v>0</v>
      </c>
      <c r="S42" s="88">
        <f>COUNT(S$6:S41)</f>
        <v>0</v>
      </c>
      <c r="T42" s="91">
        <f>COUNT(T$6:T41)</f>
        <v>0</v>
      </c>
      <c r="U42" s="90">
        <f>COUNT(U$6:U41)</f>
        <v>0</v>
      </c>
      <c r="V42" s="91">
        <f>COUNT(V$6:V41)</f>
        <v>0</v>
      </c>
      <c r="W42" s="88">
        <f>COUNT(W$6:W41)</f>
        <v>0</v>
      </c>
      <c r="X42" s="91">
        <f>COUNT(X$6:X41)</f>
        <v>0</v>
      </c>
      <c r="Y42" s="88">
        <f>COUNT(Y$6:Y41)</f>
        <v>0</v>
      </c>
      <c r="Z42" s="91">
        <f>COUNT(Z$6:Z41)</f>
        <v>0</v>
      </c>
      <c r="AA42" s="90">
        <f>COUNT(AA$6:AA41)</f>
        <v>0</v>
      </c>
      <c r="AB42" s="91">
        <f>COUNT(AB$6:AB41)</f>
        <v>0</v>
      </c>
      <c r="AC42" s="88">
        <f>COUNT(AC$6:AC41)</f>
        <v>0</v>
      </c>
      <c r="AD42" s="89">
        <f>COUNT(AD$6:AD41)</f>
        <v>0</v>
      </c>
      <c r="AE42" s="90">
        <f>COUNT(AE$6:AE41)</f>
        <v>0</v>
      </c>
      <c r="AF42" s="91">
        <f>COUNT(AF$6:AF41)</f>
        <v>0</v>
      </c>
      <c r="AG42" s="88">
        <f>COUNT(AG$6:AG41)</f>
        <v>0</v>
      </c>
      <c r="AH42" s="91">
        <f>COUNT(AH$6:AH41)</f>
        <v>0</v>
      </c>
      <c r="AI42" s="88">
        <f>COUNT(AI$6:AI41)</f>
        <v>0</v>
      </c>
      <c r="AJ42" s="90">
        <f>COUNT(AJ$6:AJ41)</f>
        <v>0</v>
      </c>
      <c r="AK42" s="92">
        <f>COUNT(AK$6:AK41)</f>
        <v>0</v>
      </c>
      <c r="AL42" s="4"/>
      <c r="AM42" s="5"/>
      <c r="AN42" s="125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7"/>
      <c r="BB42" s="96"/>
    </row>
    <row r="43" spans="1:54" ht="23.25" customHeight="1">
      <c r="A43" s="11"/>
      <c r="B43" s="40"/>
      <c r="D43" s="42"/>
      <c r="E43" s="42"/>
      <c r="F43" s="9" t="s">
        <v>15</v>
      </c>
      <c r="G43" s="43">
        <f>Nbcourse</f>
        <v>5</v>
      </c>
      <c r="I43" s="44"/>
      <c r="J43" s="11"/>
      <c r="K43" s="11"/>
      <c r="M43" s="45"/>
      <c r="N43" s="5"/>
      <c r="O43" s="5"/>
      <c r="T43" s="46"/>
      <c r="U43" s="5"/>
      <c r="V43" s="5"/>
      <c r="W43" s="5"/>
      <c r="X43" s="9" t="s">
        <v>16</v>
      </c>
      <c r="Y43" s="10">
        <f>classé/2</f>
        <v>2</v>
      </c>
      <c r="Z43" s="46" t="s">
        <v>17</v>
      </c>
      <c r="AA43" s="5"/>
      <c r="AB43" s="5"/>
      <c r="AC43" s="5"/>
      <c r="AD43" s="5"/>
      <c r="AE43" s="5"/>
      <c r="AF43" s="9"/>
      <c r="AG43" s="10"/>
      <c r="AH43" s="5"/>
      <c r="AI43" s="5"/>
      <c r="AJ43" s="5"/>
      <c r="AK43" s="47"/>
      <c r="AL43" s="47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42"/>
    </row>
    <row r="44" spans="1:54" ht="12.75">
      <c r="A44" s="11"/>
      <c r="B44" s="11"/>
      <c r="C44" s="42"/>
      <c r="D44" s="42"/>
      <c r="E44" s="42"/>
      <c r="F44" s="42"/>
      <c r="G44" s="42"/>
      <c r="H44" s="11"/>
      <c r="I44" s="44"/>
      <c r="J44" s="11"/>
      <c r="K44" s="11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47"/>
      <c r="AL44" s="47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42"/>
    </row>
    <row r="45" spans="1:54" ht="12.75">
      <c r="A45" s="11"/>
      <c r="B45" s="11"/>
      <c r="C45" s="48"/>
      <c r="D45" s="42"/>
      <c r="E45" s="42"/>
      <c r="F45" s="42"/>
      <c r="G45" s="42"/>
      <c r="H45" s="11"/>
      <c r="I45" s="44"/>
      <c r="J45" s="11"/>
      <c r="K45" s="11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47"/>
      <c r="AL45" s="47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42"/>
    </row>
    <row r="46" spans="1:54" ht="12.75">
      <c r="A46" s="11"/>
      <c r="B46" s="11"/>
      <c r="C46" s="48"/>
      <c r="D46" s="42"/>
      <c r="E46" s="42"/>
      <c r="F46" s="42"/>
      <c r="G46" s="42"/>
      <c r="H46" s="11"/>
      <c r="I46" s="44"/>
      <c r="J46" s="11"/>
      <c r="K46" s="11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47"/>
      <c r="AL46" s="47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42"/>
    </row>
    <row r="47" spans="1:54" ht="12.75">
      <c r="A47" s="11"/>
      <c r="B47" s="11"/>
      <c r="C47" s="48"/>
      <c r="D47" s="42"/>
      <c r="E47" s="42"/>
      <c r="F47" s="42"/>
      <c r="G47" s="42"/>
      <c r="H47" s="11"/>
      <c r="I47" s="44"/>
      <c r="J47" s="11"/>
      <c r="K47" s="11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47"/>
      <c r="AL47" s="47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41">
      <formula1>#REF!</formula1>
    </dataValidation>
  </dataValidations>
  <printOptions horizontalCentered="1"/>
  <pageMargins left="0.7874015748031497" right="0.7874015748031497" top="0.53" bottom="0.3937007874015748" header="0.1968503937007874" footer="0.1968503937007874"/>
  <pageSetup fitToHeight="1" fitToWidth="1" horizontalDpi="600" verticalDpi="600" orientation="portrait" paperSize="9" scale="65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0">
    <pageSetUpPr fitToPage="1"/>
  </sheetPr>
  <dimension ref="A1:BB51"/>
  <sheetViews>
    <sheetView zoomScale="80" zoomScaleNormal="80" zoomScalePageLayoutView="0" workbookViewId="0" topLeftCell="A1">
      <pane xSplit="11" ySplit="5" topLeftCell="L6" activePane="bottomRight" state="frozen"/>
      <selection pane="topLeft" activeCell="K8" sqref="K8"/>
      <selection pane="topRight" activeCell="K8" sqref="K8"/>
      <selection pane="bottomLeft" activeCell="K8" sqref="K8"/>
      <selection pane="bottomRight" activeCell="D6" sqref="D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39" width="3.83203125" style="12" customWidth="1"/>
    <col min="40" max="40" width="12.83203125" style="12" bestFit="1" customWidth="1"/>
    <col min="41" max="53" width="3.83203125" style="12" customWidth="1"/>
    <col min="54" max="16384" width="12" style="45" customWidth="1"/>
  </cols>
  <sheetData>
    <row r="1" spans="1:53" s="18" customFormat="1" ht="35.25" customHeight="1">
      <c r="A1" s="17" t="s">
        <v>35</v>
      </c>
      <c r="B1" s="17"/>
      <c r="C1" s="17"/>
      <c r="D1" s="17"/>
      <c r="E1" s="17"/>
      <c r="F1" s="17"/>
      <c r="G1" s="17"/>
      <c r="H1" s="19" t="s">
        <v>28</v>
      </c>
      <c r="I1" s="17"/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5" t="s">
        <v>10</v>
      </c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7"/>
    </row>
    <row r="3" spans="1:54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58" t="s">
        <v>21</v>
      </c>
      <c r="K3" s="162" t="s">
        <v>24</v>
      </c>
      <c r="L3" s="161">
        <v>43527</v>
      </c>
      <c r="M3" s="157"/>
      <c r="N3" s="157">
        <v>43646</v>
      </c>
      <c r="O3" s="157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7">
        <v>43730</v>
      </c>
      <c r="AK3" s="168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59"/>
      <c r="K4" s="163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38"/>
      <c r="B5" s="139"/>
      <c r="C5" s="140"/>
      <c r="D5" s="141" t="s">
        <v>23</v>
      </c>
      <c r="E5" s="141"/>
      <c r="F5" s="142"/>
      <c r="G5" s="141"/>
      <c r="H5" s="143"/>
      <c r="I5" s="144"/>
      <c r="J5" s="160"/>
      <c r="K5" s="164"/>
      <c r="L5" s="134" t="s">
        <v>74</v>
      </c>
      <c r="M5" s="133"/>
      <c r="N5" s="136" t="s">
        <v>75</v>
      </c>
      <c r="O5" s="133"/>
      <c r="P5" s="136"/>
      <c r="Q5" s="133"/>
      <c r="R5" s="136"/>
      <c r="S5" s="133"/>
      <c r="T5" s="137"/>
      <c r="U5" s="133"/>
      <c r="V5" s="137"/>
      <c r="W5" s="133"/>
      <c r="X5" s="137"/>
      <c r="Y5" s="133"/>
      <c r="Z5" s="137"/>
      <c r="AA5" s="133"/>
      <c r="AB5" s="137"/>
      <c r="AC5" s="133"/>
      <c r="AD5" s="137"/>
      <c r="AE5" s="133"/>
      <c r="AF5" s="137"/>
      <c r="AG5" s="133"/>
      <c r="AH5" s="137"/>
      <c r="AI5" s="133"/>
      <c r="AJ5" s="136"/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</row>
    <row r="6" spans="1:54" s="97" customFormat="1" ht="24.75" customHeight="1">
      <c r="A6" s="110">
        <v>1</v>
      </c>
      <c r="B6" s="51"/>
      <c r="C6" s="112"/>
      <c r="D6" s="113" t="s">
        <v>75</v>
      </c>
      <c r="E6" s="113" t="s">
        <v>76</v>
      </c>
      <c r="F6" s="114"/>
      <c r="G6" s="151" t="s">
        <v>77</v>
      </c>
      <c r="H6" s="39" t="str">
        <f aca="true" t="shared" si="0" ref="H6:H45">IF(COUNTA(AK6)&gt;0,IF(COUNTA(L6:AK6)&lt;classé,"Non","Oui"),"Non")</f>
        <v>Non</v>
      </c>
      <c r="I6" s="115">
        <f aca="true" t="shared" si="1" ref="I6:I45">SUM(L6:AK6)-SUM(AN6:BA6)+K6</f>
        <v>192</v>
      </c>
      <c r="J6" s="116"/>
      <c r="K6" s="145">
        <f aca="true" t="shared" si="2" ref="K6:K45">COUNTIF(L$5:AK$5,$D6)*2</f>
        <v>2</v>
      </c>
      <c r="L6" s="118">
        <v>50</v>
      </c>
      <c r="M6" s="119">
        <v>40</v>
      </c>
      <c r="N6" s="65">
        <v>50</v>
      </c>
      <c r="O6" s="119">
        <v>50</v>
      </c>
      <c r="P6" s="65"/>
      <c r="Q6" s="119"/>
      <c r="R6" s="65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65"/>
      <c r="AK6" s="123"/>
      <c r="AL6" s="4">
        <f aca="true" t="shared" si="3" ref="AL6:AL45">MAX(L6:AK6)</f>
        <v>50</v>
      </c>
      <c r="AM6" s="5">
        <f aca="true" t="shared" si="4" ref="AM6:AM24">COUNTA(L6:AK6)</f>
        <v>4</v>
      </c>
      <c r="AN6" s="94">
        <f aca="true" t="shared" si="5" ref="AN6:BA21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</row>
    <row r="7" spans="1:54" s="97" customFormat="1" ht="22.5" customHeight="1">
      <c r="A7" s="39">
        <f aca="true" t="shared" si="6" ref="A7:A34">A6+1</f>
        <v>2</v>
      </c>
      <c r="B7" s="51"/>
      <c r="C7" s="52"/>
      <c r="D7" s="57" t="s">
        <v>74</v>
      </c>
      <c r="E7" s="57" t="s">
        <v>78</v>
      </c>
      <c r="F7" s="58"/>
      <c r="G7" s="57" t="s">
        <v>38</v>
      </c>
      <c r="H7" s="39" t="str">
        <f t="shared" si="0"/>
        <v>Non</v>
      </c>
      <c r="I7" s="14">
        <f t="shared" si="1"/>
        <v>146</v>
      </c>
      <c r="J7" s="117"/>
      <c r="K7" s="145">
        <f t="shared" si="2"/>
        <v>2</v>
      </c>
      <c r="L7" s="15">
        <v>40</v>
      </c>
      <c r="M7" s="16">
        <v>50</v>
      </c>
      <c r="N7" s="54">
        <v>32</v>
      </c>
      <c r="O7" s="16">
        <v>22</v>
      </c>
      <c r="P7" s="54"/>
      <c r="Q7" s="16"/>
      <c r="R7" s="54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4"/>
      <c r="AK7" s="82"/>
      <c r="AL7" s="4">
        <f t="shared" si="3"/>
        <v>50</v>
      </c>
      <c r="AM7" s="5">
        <f t="shared" si="4"/>
        <v>4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</row>
    <row r="8" spans="1:54" s="97" customFormat="1" ht="24.75" customHeight="1">
      <c r="A8" s="39">
        <f t="shared" si="6"/>
        <v>3</v>
      </c>
      <c r="B8" s="51"/>
      <c r="C8" s="56"/>
      <c r="D8" s="150" t="s">
        <v>81</v>
      </c>
      <c r="E8" s="57" t="s">
        <v>82</v>
      </c>
      <c r="F8" s="58"/>
      <c r="G8" s="150" t="s">
        <v>7</v>
      </c>
      <c r="H8" s="39" t="str">
        <f t="shared" si="0"/>
        <v>Non</v>
      </c>
      <c r="I8" s="14">
        <f t="shared" si="1"/>
        <v>87</v>
      </c>
      <c r="J8" s="117"/>
      <c r="K8" s="145">
        <f t="shared" si="2"/>
        <v>0</v>
      </c>
      <c r="L8" s="15">
        <v>26</v>
      </c>
      <c r="M8" s="16">
        <v>19</v>
      </c>
      <c r="N8" s="54">
        <v>16</v>
      </c>
      <c r="O8" s="16">
        <v>26</v>
      </c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26</v>
      </c>
      <c r="AM8" s="5">
        <f t="shared" si="4"/>
        <v>4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</row>
    <row r="9" spans="1:54" s="97" customFormat="1" ht="24.75" customHeight="1">
      <c r="A9" s="39">
        <f>A8+1</f>
        <v>4</v>
      </c>
      <c r="B9" s="51"/>
      <c r="C9" s="52"/>
      <c r="D9" s="57" t="s">
        <v>88</v>
      </c>
      <c r="E9" s="57" t="s">
        <v>80</v>
      </c>
      <c r="F9" s="58"/>
      <c r="G9" s="57" t="s">
        <v>62</v>
      </c>
      <c r="H9" s="39" t="str">
        <f t="shared" si="0"/>
        <v>Non</v>
      </c>
      <c r="I9" s="14">
        <f t="shared" si="1"/>
        <v>86</v>
      </c>
      <c r="J9" s="117"/>
      <c r="K9" s="145">
        <f t="shared" si="2"/>
        <v>0</v>
      </c>
      <c r="L9" s="15">
        <v>19</v>
      </c>
      <c r="M9" s="16">
        <v>26</v>
      </c>
      <c r="N9" s="54">
        <v>22</v>
      </c>
      <c r="O9" s="16">
        <v>19</v>
      </c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26</v>
      </c>
      <c r="AM9" s="5">
        <f t="shared" si="4"/>
        <v>4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</row>
    <row r="10" spans="1:54" s="97" customFormat="1" ht="24.75" customHeight="1">
      <c r="A10" s="39">
        <f>A9+1</f>
        <v>5</v>
      </c>
      <c r="B10" s="51"/>
      <c r="C10" s="52"/>
      <c r="D10" s="150" t="s">
        <v>151</v>
      </c>
      <c r="E10" s="150" t="s">
        <v>150</v>
      </c>
      <c r="F10" s="58"/>
      <c r="G10" s="8" t="s">
        <v>38</v>
      </c>
      <c r="H10" s="39" t="str">
        <f t="shared" si="0"/>
        <v>Non</v>
      </c>
      <c r="I10" s="14">
        <f t="shared" si="1"/>
        <v>80</v>
      </c>
      <c r="J10" s="117"/>
      <c r="K10" s="145">
        <f t="shared" si="2"/>
        <v>0</v>
      </c>
      <c r="L10" s="15"/>
      <c r="M10" s="16"/>
      <c r="N10" s="54">
        <v>40</v>
      </c>
      <c r="O10" s="16">
        <v>40</v>
      </c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40</v>
      </c>
      <c r="AM10" s="5">
        <f t="shared" si="4"/>
        <v>2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</row>
    <row r="11" spans="1:54" s="97" customFormat="1" ht="24.75" customHeight="1">
      <c r="A11" s="39">
        <f t="shared" si="6"/>
        <v>6</v>
      </c>
      <c r="B11" s="51"/>
      <c r="C11" s="52"/>
      <c r="D11" s="150" t="s">
        <v>153</v>
      </c>
      <c r="E11" s="150" t="s">
        <v>152</v>
      </c>
      <c r="F11" s="58"/>
      <c r="G11" s="8" t="s">
        <v>101</v>
      </c>
      <c r="H11" s="39" t="str">
        <f t="shared" si="0"/>
        <v>Non</v>
      </c>
      <c r="I11" s="14">
        <f t="shared" si="1"/>
        <v>58</v>
      </c>
      <c r="J11" s="117"/>
      <c r="K11" s="145">
        <f t="shared" si="2"/>
        <v>0</v>
      </c>
      <c r="L11" s="15"/>
      <c r="M11" s="16"/>
      <c r="N11" s="54">
        <v>26</v>
      </c>
      <c r="O11" s="16">
        <v>32</v>
      </c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32</v>
      </c>
      <c r="AM11" s="5">
        <f t="shared" si="4"/>
        <v>2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</row>
    <row r="12" spans="1:54" s="97" customFormat="1" ht="24.75" customHeight="1">
      <c r="A12" s="39">
        <f t="shared" si="6"/>
        <v>7</v>
      </c>
      <c r="B12" s="51"/>
      <c r="C12" s="56"/>
      <c r="D12" s="57" t="s">
        <v>79</v>
      </c>
      <c r="E12" s="57" t="s">
        <v>80</v>
      </c>
      <c r="F12" s="58"/>
      <c r="G12" s="57" t="s">
        <v>51</v>
      </c>
      <c r="H12" s="39" t="str">
        <f t="shared" si="0"/>
        <v>Non</v>
      </c>
      <c r="I12" s="14">
        <f t="shared" si="1"/>
        <v>54</v>
      </c>
      <c r="J12" s="117"/>
      <c r="K12" s="145">
        <f t="shared" si="2"/>
        <v>0</v>
      </c>
      <c r="L12" s="15">
        <v>32</v>
      </c>
      <c r="M12" s="16">
        <v>22</v>
      </c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32</v>
      </c>
      <c r="AM12" s="5">
        <f t="shared" si="4"/>
        <v>2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</row>
    <row r="13" spans="1:54" s="97" customFormat="1" ht="24.75" customHeight="1">
      <c r="A13" s="39">
        <f t="shared" si="6"/>
        <v>8</v>
      </c>
      <c r="B13" s="51"/>
      <c r="C13" s="52"/>
      <c r="D13" s="150" t="s">
        <v>85</v>
      </c>
      <c r="E13" s="57" t="s">
        <v>86</v>
      </c>
      <c r="F13" s="58"/>
      <c r="G13" s="150" t="s">
        <v>87</v>
      </c>
      <c r="H13" s="39" t="str">
        <f t="shared" si="0"/>
        <v>Non</v>
      </c>
      <c r="I13" s="14">
        <f t="shared" si="1"/>
        <v>52</v>
      </c>
      <c r="J13" s="117"/>
      <c r="K13" s="145">
        <f t="shared" si="2"/>
        <v>0</v>
      </c>
      <c r="L13" s="15">
        <v>20</v>
      </c>
      <c r="M13" s="16">
        <v>32</v>
      </c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32</v>
      </c>
      <c r="AM13" s="5">
        <f t="shared" si="4"/>
        <v>2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</row>
    <row r="14" spans="1:54" s="97" customFormat="1" ht="24.75" customHeight="1">
      <c r="A14" s="39">
        <f t="shared" si="6"/>
        <v>9</v>
      </c>
      <c r="B14" s="51"/>
      <c r="C14" s="52"/>
      <c r="D14" s="57" t="s">
        <v>83</v>
      </c>
      <c r="E14" s="57" t="s">
        <v>84</v>
      </c>
      <c r="F14" s="58"/>
      <c r="G14" s="131" t="s">
        <v>41</v>
      </c>
      <c r="H14" s="39" t="str">
        <f t="shared" si="0"/>
        <v>Non</v>
      </c>
      <c r="I14" s="14">
        <f t="shared" si="1"/>
        <v>42</v>
      </c>
      <c r="J14" s="117"/>
      <c r="K14" s="145">
        <f t="shared" si="2"/>
        <v>0</v>
      </c>
      <c r="L14" s="15">
        <v>22</v>
      </c>
      <c r="M14" s="16">
        <v>20</v>
      </c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22</v>
      </c>
      <c r="AM14" s="5">
        <f t="shared" si="4"/>
        <v>2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</row>
    <row r="15" spans="1:54" s="97" customFormat="1" ht="24.75" customHeight="1">
      <c r="A15" s="39">
        <f t="shared" si="6"/>
        <v>10</v>
      </c>
      <c r="B15" s="51"/>
      <c r="C15" s="52"/>
      <c r="D15" s="150" t="s">
        <v>156</v>
      </c>
      <c r="E15" s="150" t="s">
        <v>155</v>
      </c>
      <c r="F15" s="58"/>
      <c r="G15" s="8" t="s">
        <v>154</v>
      </c>
      <c r="H15" s="39" t="str">
        <f t="shared" si="0"/>
        <v>Non</v>
      </c>
      <c r="I15" s="14">
        <f t="shared" si="1"/>
        <v>40</v>
      </c>
      <c r="J15" s="117"/>
      <c r="K15" s="145">
        <f t="shared" si="2"/>
        <v>0</v>
      </c>
      <c r="L15" s="15"/>
      <c r="M15" s="16"/>
      <c r="N15" s="54">
        <v>20</v>
      </c>
      <c r="O15" s="16">
        <v>20</v>
      </c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20</v>
      </c>
      <c r="AM15" s="5">
        <f t="shared" si="4"/>
        <v>2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</row>
    <row r="16" spans="1:54" s="97" customFormat="1" ht="24.75" customHeight="1">
      <c r="A16" s="39">
        <f t="shared" si="6"/>
        <v>11</v>
      </c>
      <c r="B16" s="51"/>
      <c r="C16" s="52"/>
      <c r="D16" s="150" t="s">
        <v>157</v>
      </c>
      <c r="E16" s="150" t="s">
        <v>129</v>
      </c>
      <c r="F16" s="58"/>
      <c r="G16" s="8" t="s">
        <v>38</v>
      </c>
      <c r="H16" s="39" t="str">
        <f t="shared" si="0"/>
        <v>Non</v>
      </c>
      <c r="I16" s="14">
        <f t="shared" si="1"/>
        <v>36</v>
      </c>
      <c r="J16" s="117"/>
      <c r="K16" s="145">
        <f t="shared" si="2"/>
        <v>0</v>
      </c>
      <c r="L16" s="15"/>
      <c r="M16" s="16"/>
      <c r="N16" s="54">
        <v>19</v>
      </c>
      <c r="O16" s="16">
        <v>17</v>
      </c>
      <c r="P16" s="54"/>
      <c r="Q16" s="55"/>
      <c r="R16" s="59"/>
      <c r="S16" s="16"/>
      <c r="T16" s="59"/>
      <c r="U16" s="55"/>
      <c r="V16" s="59"/>
      <c r="W16" s="16"/>
      <c r="X16" s="59"/>
      <c r="Y16" s="16"/>
      <c r="Z16" s="59"/>
      <c r="AA16" s="55"/>
      <c r="AB16" s="59"/>
      <c r="AC16" s="16"/>
      <c r="AD16" s="54"/>
      <c r="AE16" s="55"/>
      <c r="AF16" s="59"/>
      <c r="AG16" s="16"/>
      <c r="AH16" s="59"/>
      <c r="AI16" s="16"/>
      <c r="AJ16" s="55"/>
      <c r="AK16" s="82"/>
      <c r="AL16" s="4">
        <f t="shared" si="3"/>
        <v>19</v>
      </c>
      <c r="AM16" s="5">
        <f t="shared" si="4"/>
        <v>2</v>
      </c>
      <c r="AN16" s="94">
        <f t="shared" si="5"/>
        <v>0</v>
      </c>
      <c r="AO16" s="4">
        <f t="shared" si="5"/>
        <v>0</v>
      </c>
      <c r="AP16" s="4">
        <f t="shared" si="5"/>
        <v>0</v>
      </c>
      <c r="AQ16" s="4">
        <f t="shared" si="5"/>
        <v>0</v>
      </c>
      <c r="AR16" s="4">
        <f t="shared" si="5"/>
        <v>0</v>
      </c>
      <c r="AS16" s="4">
        <f t="shared" si="5"/>
        <v>0</v>
      </c>
      <c r="AT16" s="4">
        <f t="shared" si="5"/>
        <v>0</v>
      </c>
      <c r="AU16" s="4">
        <f t="shared" si="5"/>
        <v>0</v>
      </c>
      <c r="AV16" s="4">
        <f t="shared" si="5"/>
        <v>0</v>
      </c>
      <c r="AW16" s="4">
        <f t="shared" si="5"/>
        <v>0</v>
      </c>
      <c r="AX16" s="4">
        <f t="shared" si="5"/>
        <v>0</v>
      </c>
      <c r="AY16" s="4">
        <f t="shared" si="5"/>
        <v>0</v>
      </c>
      <c r="AZ16" s="4">
        <f t="shared" si="5"/>
        <v>0</v>
      </c>
      <c r="BA16" s="95">
        <f t="shared" si="5"/>
        <v>0</v>
      </c>
      <c r="BB16" s="96"/>
    </row>
    <row r="17" spans="1:54" s="97" customFormat="1" ht="24.75" customHeight="1">
      <c r="A17" s="39">
        <f t="shared" si="6"/>
        <v>12</v>
      </c>
      <c r="B17" s="51"/>
      <c r="C17" s="52"/>
      <c r="D17" s="150" t="s">
        <v>159</v>
      </c>
      <c r="E17" s="150" t="s">
        <v>160</v>
      </c>
      <c r="F17" s="58"/>
      <c r="G17" s="8" t="s">
        <v>154</v>
      </c>
      <c r="H17" s="39" t="str">
        <f t="shared" si="0"/>
        <v>Non</v>
      </c>
      <c r="I17" s="14">
        <f t="shared" si="1"/>
        <v>35</v>
      </c>
      <c r="J17" s="117"/>
      <c r="K17" s="145">
        <f t="shared" si="2"/>
        <v>0</v>
      </c>
      <c r="L17" s="15"/>
      <c r="M17" s="16"/>
      <c r="N17" s="54">
        <v>17</v>
      </c>
      <c r="O17" s="16">
        <v>18</v>
      </c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18</v>
      </c>
      <c r="AM17" s="5">
        <f t="shared" si="4"/>
        <v>2</v>
      </c>
      <c r="AN17" s="94">
        <f t="shared" si="5"/>
        <v>0</v>
      </c>
      <c r="AO17" s="4">
        <f t="shared" si="5"/>
        <v>0</v>
      </c>
      <c r="AP17" s="4">
        <f t="shared" si="5"/>
        <v>0</v>
      </c>
      <c r="AQ17" s="4">
        <f t="shared" si="5"/>
        <v>0</v>
      </c>
      <c r="AR17" s="4">
        <f t="shared" si="5"/>
        <v>0</v>
      </c>
      <c r="AS17" s="4">
        <f t="shared" si="5"/>
        <v>0</v>
      </c>
      <c r="AT17" s="4">
        <f t="shared" si="5"/>
        <v>0</v>
      </c>
      <c r="AU17" s="4">
        <f t="shared" si="5"/>
        <v>0</v>
      </c>
      <c r="AV17" s="4">
        <f t="shared" si="5"/>
        <v>0</v>
      </c>
      <c r="AW17" s="4">
        <f t="shared" si="5"/>
        <v>0</v>
      </c>
      <c r="AX17" s="4">
        <f t="shared" si="5"/>
        <v>0</v>
      </c>
      <c r="AY17" s="4">
        <f t="shared" si="5"/>
        <v>0</v>
      </c>
      <c r="AZ17" s="4">
        <f t="shared" si="5"/>
        <v>0</v>
      </c>
      <c r="BA17" s="95">
        <f t="shared" si="5"/>
        <v>0</v>
      </c>
      <c r="BB17" s="96"/>
    </row>
    <row r="18" spans="1:54" s="97" customFormat="1" ht="24.75" customHeight="1">
      <c r="A18" s="39">
        <f t="shared" si="6"/>
        <v>13</v>
      </c>
      <c r="B18" s="51"/>
      <c r="C18" s="52"/>
      <c r="D18" s="150" t="s">
        <v>158</v>
      </c>
      <c r="E18" s="150" t="s">
        <v>80</v>
      </c>
      <c r="F18" s="58"/>
      <c r="G18" s="8" t="s">
        <v>38</v>
      </c>
      <c r="H18" s="39" t="str">
        <f t="shared" si="0"/>
        <v>Non</v>
      </c>
      <c r="I18" s="14">
        <f t="shared" si="1"/>
        <v>34</v>
      </c>
      <c r="J18" s="117"/>
      <c r="K18" s="145">
        <f t="shared" si="2"/>
        <v>0</v>
      </c>
      <c r="L18" s="15"/>
      <c r="M18" s="16"/>
      <c r="N18" s="54">
        <v>18</v>
      </c>
      <c r="O18" s="16">
        <v>16</v>
      </c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18</v>
      </c>
      <c r="AM18" s="5">
        <f t="shared" si="4"/>
        <v>2</v>
      </c>
      <c r="AN18" s="94">
        <f t="shared" si="5"/>
        <v>0</v>
      </c>
      <c r="AO18" s="4">
        <f t="shared" si="5"/>
        <v>0</v>
      </c>
      <c r="AP18" s="4">
        <f t="shared" si="5"/>
        <v>0</v>
      </c>
      <c r="AQ18" s="4">
        <f t="shared" si="5"/>
        <v>0</v>
      </c>
      <c r="AR18" s="4">
        <f t="shared" si="5"/>
        <v>0</v>
      </c>
      <c r="AS18" s="4">
        <f t="shared" si="5"/>
        <v>0</v>
      </c>
      <c r="AT18" s="4">
        <f t="shared" si="5"/>
        <v>0</v>
      </c>
      <c r="AU18" s="4">
        <f t="shared" si="5"/>
        <v>0</v>
      </c>
      <c r="AV18" s="4">
        <f t="shared" si="5"/>
        <v>0</v>
      </c>
      <c r="AW18" s="4">
        <f t="shared" si="5"/>
        <v>0</v>
      </c>
      <c r="AX18" s="4">
        <f t="shared" si="5"/>
        <v>0</v>
      </c>
      <c r="AY18" s="4">
        <f t="shared" si="5"/>
        <v>0</v>
      </c>
      <c r="AZ18" s="4">
        <f t="shared" si="5"/>
        <v>0</v>
      </c>
      <c r="BA18" s="95">
        <f t="shared" si="5"/>
        <v>0</v>
      </c>
      <c r="BB18" s="96"/>
    </row>
    <row r="19" spans="1:54" s="97" customFormat="1" ht="24.75" customHeight="1">
      <c r="A19" s="39">
        <f t="shared" si="6"/>
        <v>14</v>
      </c>
      <c r="B19" s="51"/>
      <c r="C19" s="52"/>
      <c r="D19" s="150"/>
      <c r="E19" s="150"/>
      <c r="F19" s="58"/>
      <c r="G19" s="8"/>
      <c r="H19" s="39" t="str">
        <f t="shared" si="0"/>
        <v>Non</v>
      </c>
      <c r="I19" s="14">
        <f t="shared" si="1"/>
        <v>0</v>
      </c>
      <c r="J19" s="117"/>
      <c r="K19" s="145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5"/>
        <v>0</v>
      </c>
      <c r="AO19" s="4">
        <f t="shared" si="5"/>
        <v>0</v>
      </c>
      <c r="AP19" s="4">
        <f t="shared" si="5"/>
        <v>0</v>
      </c>
      <c r="AQ19" s="4">
        <f t="shared" si="5"/>
        <v>0</v>
      </c>
      <c r="AR19" s="4">
        <f t="shared" si="5"/>
        <v>0</v>
      </c>
      <c r="AS19" s="4">
        <f t="shared" si="5"/>
        <v>0</v>
      </c>
      <c r="AT19" s="4">
        <f t="shared" si="5"/>
        <v>0</v>
      </c>
      <c r="AU19" s="4">
        <f t="shared" si="5"/>
        <v>0</v>
      </c>
      <c r="AV19" s="4">
        <f t="shared" si="5"/>
        <v>0</v>
      </c>
      <c r="AW19" s="4">
        <f t="shared" si="5"/>
        <v>0</v>
      </c>
      <c r="AX19" s="4">
        <f t="shared" si="5"/>
        <v>0</v>
      </c>
      <c r="AY19" s="4">
        <f t="shared" si="5"/>
        <v>0</v>
      </c>
      <c r="AZ19" s="4">
        <f t="shared" si="5"/>
        <v>0</v>
      </c>
      <c r="BA19" s="95">
        <f t="shared" si="5"/>
        <v>0</v>
      </c>
      <c r="BB19" s="96"/>
    </row>
    <row r="20" spans="1:54" s="97" customFormat="1" ht="24.75" customHeight="1">
      <c r="A20" s="39">
        <f t="shared" si="6"/>
        <v>15</v>
      </c>
      <c r="B20" s="51"/>
      <c r="C20" s="52"/>
      <c r="D20" s="150"/>
      <c r="E20" s="150"/>
      <c r="F20" s="58"/>
      <c r="G20" s="8"/>
      <c r="H20" s="39" t="str">
        <f t="shared" si="0"/>
        <v>Non</v>
      </c>
      <c r="I20" s="14">
        <f t="shared" si="1"/>
        <v>0</v>
      </c>
      <c r="J20" s="117"/>
      <c r="K20" s="145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5"/>
        <v>0</v>
      </c>
      <c r="AO20" s="4">
        <f t="shared" si="5"/>
        <v>0</v>
      </c>
      <c r="AP20" s="4">
        <f t="shared" si="5"/>
        <v>0</v>
      </c>
      <c r="AQ20" s="4">
        <f t="shared" si="5"/>
        <v>0</v>
      </c>
      <c r="AR20" s="4">
        <f t="shared" si="5"/>
        <v>0</v>
      </c>
      <c r="AS20" s="4">
        <f t="shared" si="5"/>
        <v>0</v>
      </c>
      <c r="AT20" s="4">
        <f t="shared" si="5"/>
        <v>0</v>
      </c>
      <c r="AU20" s="4">
        <f t="shared" si="5"/>
        <v>0</v>
      </c>
      <c r="AV20" s="4">
        <f t="shared" si="5"/>
        <v>0</v>
      </c>
      <c r="AW20" s="4">
        <f t="shared" si="5"/>
        <v>0</v>
      </c>
      <c r="AX20" s="4">
        <f t="shared" si="5"/>
        <v>0</v>
      </c>
      <c r="AY20" s="4">
        <f t="shared" si="5"/>
        <v>0</v>
      </c>
      <c r="AZ20" s="4">
        <f t="shared" si="5"/>
        <v>0</v>
      </c>
      <c r="BA20" s="95">
        <f t="shared" si="5"/>
        <v>0</v>
      </c>
      <c r="BB20" s="96"/>
    </row>
    <row r="21" spans="1:54" s="97" customFormat="1" ht="24.75" customHeight="1">
      <c r="A21" s="39">
        <f t="shared" si="6"/>
        <v>16</v>
      </c>
      <c r="B21" s="51"/>
      <c r="C21" s="52"/>
      <c r="D21" s="150"/>
      <c r="E21" s="150"/>
      <c r="F21" s="58"/>
      <c r="G21" s="8"/>
      <c r="H21" s="39" t="str">
        <f t="shared" si="0"/>
        <v>Non</v>
      </c>
      <c r="I21" s="14">
        <f t="shared" si="1"/>
        <v>0</v>
      </c>
      <c r="J21" s="117"/>
      <c r="K21" s="145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5"/>
        <v>0</v>
      </c>
      <c r="AO21" s="4">
        <f t="shared" si="5"/>
        <v>0</v>
      </c>
      <c r="AP21" s="4">
        <f t="shared" si="5"/>
        <v>0</v>
      </c>
      <c r="AQ21" s="4">
        <f t="shared" si="5"/>
        <v>0</v>
      </c>
      <c r="AR21" s="4">
        <f t="shared" si="5"/>
        <v>0</v>
      </c>
      <c r="AS21" s="4">
        <f t="shared" si="5"/>
        <v>0</v>
      </c>
      <c r="AT21" s="4">
        <f t="shared" si="5"/>
        <v>0</v>
      </c>
      <c r="AU21" s="4">
        <f t="shared" si="5"/>
        <v>0</v>
      </c>
      <c r="AV21" s="4">
        <f t="shared" si="5"/>
        <v>0</v>
      </c>
      <c r="AW21" s="4">
        <f t="shared" si="5"/>
        <v>0</v>
      </c>
      <c r="AX21" s="4">
        <f t="shared" si="5"/>
        <v>0</v>
      </c>
      <c r="AY21" s="4">
        <f t="shared" si="5"/>
        <v>0</v>
      </c>
      <c r="AZ21" s="4">
        <f t="shared" si="5"/>
        <v>0</v>
      </c>
      <c r="BA21" s="95">
        <f t="shared" si="5"/>
        <v>0</v>
      </c>
      <c r="BB21" s="96"/>
    </row>
    <row r="22" spans="1:54" s="97" customFormat="1" ht="24.75" customHeight="1">
      <c r="A22" s="39">
        <f t="shared" si="6"/>
        <v>17</v>
      </c>
      <c r="B22" s="51"/>
      <c r="C22" s="52"/>
      <c r="D22" s="150"/>
      <c r="E22" s="150"/>
      <c r="F22" s="58"/>
      <c r="G22" s="8"/>
      <c r="H22" s="39" t="str">
        <f t="shared" si="0"/>
        <v>Non</v>
      </c>
      <c r="I22" s="14">
        <f t="shared" si="1"/>
        <v>0</v>
      </c>
      <c r="J22" s="117"/>
      <c r="K22" s="145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aca="true" t="shared" si="7" ref="AN22:BA45">IF($AM22&gt;Nbcourse+AN$3-1-$J22,LARGE($L22:$AK22,Nbcourse+AN$3-$J22),0)</f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</row>
    <row r="23" spans="1:54" s="97" customFormat="1" ht="24.75" customHeight="1">
      <c r="A23" s="39">
        <f t="shared" si="6"/>
        <v>18</v>
      </c>
      <c r="B23" s="51"/>
      <c r="C23" s="52"/>
      <c r="D23" s="150"/>
      <c r="E23" s="150"/>
      <c r="F23" s="58"/>
      <c r="G23" s="8"/>
      <c r="H23" s="39" t="str">
        <f t="shared" si="0"/>
        <v>Non</v>
      </c>
      <c r="I23" s="14">
        <f t="shared" si="1"/>
        <v>0</v>
      </c>
      <c r="J23" s="117"/>
      <c r="K23" s="145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</row>
    <row r="24" spans="1:54" s="97" customFormat="1" ht="24.75" customHeight="1">
      <c r="A24" s="39">
        <f t="shared" si="6"/>
        <v>19</v>
      </c>
      <c r="B24" s="51"/>
      <c r="C24" s="52"/>
      <c r="D24" s="150"/>
      <c r="E24" s="150"/>
      <c r="F24" s="58"/>
      <c r="G24" s="8"/>
      <c r="H24" s="39" t="str">
        <f t="shared" si="0"/>
        <v>Non</v>
      </c>
      <c r="I24" s="14">
        <f t="shared" si="1"/>
        <v>0</v>
      </c>
      <c r="J24" s="117"/>
      <c r="K24" s="145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</row>
    <row r="25" spans="1:54" s="97" customFormat="1" ht="24.75" customHeight="1">
      <c r="A25" s="39">
        <f t="shared" si="6"/>
        <v>20</v>
      </c>
      <c r="B25" s="51"/>
      <c r="C25" s="52"/>
      <c r="D25" s="150"/>
      <c r="E25" s="150"/>
      <c r="F25" s="58"/>
      <c r="G25" s="8"/>
      <c r="H25" s="39" t="str">
        <f t="shared" si="0"/>
        <v>Non</v>
      </c>
      <c r="I25" s="14">
        <f t="shared" si="1"/>
        <v>0</v>
      </c>
      <c r="J25" s="117"/>
      <c r="K25" s="145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8" ref="AM25:AM45"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</row>
    <row r="26" spans="1:54" s="97" customFormat="1" ht="24.75" customHeight="1">
      <c r="A26" s="39">
        <f t="shared" si="6"/>
        <v>21</v>
      </c>
      <c r="B26" s="51"/>
      <c r="C26" s="52"/>
      <c r="D26" s="150"/>
      <c r="E26" s="150"/>
      <c r="F26" s="58"/>
      <c r="G26" s="8"/>
      <c r="H26" s="39" t="str">
        <f t="shared" si="0"/>
        <v>Non</v>
      </c>
      <c r="I26" s="14">
        <f t="shared" si="1"/>
        <v>0</v>
      </c>
      <c r="J26" s="117"/>
      <c r="K26" s="145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8"/>
        <v>0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</row>
    <row r="27" spans="1:54" s="97" customFormat="1" ht="24.75" customHeight="1">
      <c r="A27" s="39">
        <f t="shared" si="6"/>
        <v>22</v>
      </c>
      <c r="B27" s="51"/>
      <c r="C27" s="52"/>
      <c r="D27" s="150"/>
      <c r="E27" s="150"/>
      <c r="F27" s="58"/>
      <c r="G27" s="8"/>
      <c r="H27" s="39" t="str">
        <f t="shared" si="0"/>
        <v>Non</v>
      </c>
      <c r="I27" s="14">
        <f t="shared" si="1"/>
        <v>0</v>
      </c>
      <c r="J27" s="117"/>
      <c r="K27" s="145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8"/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</row>
    <row r="28" spans="1:54" s="97" customFormat="1" ht="24.75" customHeight="1">
      <c r="A28" s="39">
        <f t="shared" si="6"/>
        <v>23</v>
      </c>
      <c r="B28" s="51"/>
      <c r="C28" s="52"/>
      <c r="D28" s="150"/>
      <c r="E28" s="150"/>
      <c r="F28" s="58"/>
      <c r="G28" s="8"/>
      <c r="H28" s="39" t="str">
        <f t="shared" si="0"/>
        <v>Non</v>
      </c>
      <c r="I28" s="14">
        <f t="shared" si="1"/>
        <v>0</v>
      </c>
      <c r="J28" s="117"/>
      <c r="K28" s="145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8"/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</row>
    <row r="29" spans="1:54" s="97" customFormat="1" ht="24.75" customHeight="1">
      <c r="A29" s="39">
        <f t="shared" si="6"/>
        <v>24</v>
      </c>
      <c r="B29" s="51"/>
      <c r="C29" s="52"/>
      <c r="D29" s="150"/>
      <c r="E29" s="150"/>
      <c r="F29" s="58"/>
      <c r="G29" s="8"/>
      <c r="H29" s="39" t="str">
        <f t="shared" si="0"/>
        <v>Non</v>
      </c>
      <c r="I29" s="14">
        <f t="shared" si="1"/>
        <v>0</v>
      </c>
      <c r="J29" s="117"/>
      <c r="K29" s="145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8"/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</row>
    <row r="30" spans="1:54" s="97" customFormat="1" ht="24.75" customHeight="1">
      <c r="A30" s="39">
        <f t="shared" si="6"/>
        <v>25</v>
      </c>
      <c r="B30" s="51"/>
      <c r="C30" s="52"/>
      <c r="D30" s="150"/>
      <c r="E30" s="150"/>
      <c r="F30" s="58"/>
      <c r="G30" s="8"/>
      <c r="H30" s="39" t="str">
        <f t="shared" si="0"/>
        <v>Non</v>
      </c>
      <c r="I30" s="14">
        <f t="shared" si="1"/>
        <v>0</v>
      </c>
      <c r="J30" s="117"/>
      <c r="K30" s="145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</row>
    <row r="31" spans="1:54" s="97" customFormat="1" ht="24.75" customHeight="1">
      <c r="A31" s="39">
        <f t="shared" si="6"/>
        <v>26</v>
      </c>
      <c r="B31" s="51"/>
      <c r="C31" s="52"/>
      <c r="D31" s="150"/>
      <c r="E31" s="150"/>
      <c r="F31" s="58"/>
      <c r="G31" s="8"/>
      <c r="H31" s="39" t="str">
        <f t="shared" si="0"/>
        <v>Non</v>
      </c>
      <c r="I31" s="14">
        <f t="shared" si="1"/>
        <v>0</v>
      </c>
      <c r="J31" s="117"/>
      <c r="K31" s="145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</row>
    <row r="32" spans="1:54" s="97" customFormat="1" ht="24.75" customHeight="1">
      <c r="A32" s="39">
        <f t="shared" si="6"/>
        <v>27</v>
      </c>
      <c r="B32" s="51"/>
      <c r="C32" s="56"/>
      <c r="D32" s="8"/>
      <c r="E32" s="8"/>
      <c r="F32" s="53"/>
      <c r="G32" s="8"/>
      <c r="H32" s="39" t="str">
        <f t="shared" si="0"/>
        <v>Non</v>
      </c>
      <c r="I32" s="14">
        <f t="shared" si="1"/>
        <v>0</v>
      </c>
      <c r="J32" s="117"/>
      <c r="K32" s="145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</row>
    <row r="33" spans="1:54" s="97" customFormat="1" ht="24.75" customHeight="1">
      <c r="A33" s="39">
        <f t="shared" si="6"/>
        <v>28</v>
      </c>
      <c r="B33" s="51"/>
      <c r="C33" s="56"/>
      <c r="D33" s="150"/>
      <c r="E33" s="150"/>
      <c r="F33" s="58"/>
      <c r="G33" s="8"/>
      <c r="H33" s="39" t="str">
        <f t="shared" si="0"/>
        <v>Non</v>
      </c>
      <c r="I33" s="14">
        <f t="shared" si="1"/>
        <v>0</v>
      </c>
      <c r="J33" s="117"/>
      <c r="K33" s="145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t="shared" si="7"/>
        <v>0</v>
      </c>
      <c r="AR33" s="4">
        <f t="shared" si="7"/>
        <v>0</v>
      </c>
      <c r="AS33" s="4">
        <f t="shared" si="7"/>
        <v>0</v>
      </c>
      <c r="AT33" s="4">
        <f t="shared" si="7"/>
        <v>0</v>
      </c>
      <c r="AU33" s="4">
        <f t="shared" si="7"/>
        <v>0</v>
      </c>
      <c r="AV33" s="4">
        <f t="shared" si="7"/>
        <v>0</v>
      </c>
      <c r="AW33" s="4">
        <f t="shared" si="7"/>
        <v>0</v>
      </c>
      <c r="AX33" s="4">
        <f t="shared" si="7"/>
        <v>0</v>
      </c>
      <c r="AY33" s="4">
        <f t="shared" si="7"/>
        <v>0</v>
      </c>
      <c r="AZ33" s="4">
        <f t="shared" si="7"/>
        <v>0</v>
      </c>
      <c r="BA33" s="95">
        <f t="shared" si="7"/>
        <v>0</v>
      </c>
      <c r="BB33" s="96"/>
    </row>
    <row r="34" spans="1:54" s="97" customFormat="1" ht="24.75" customHeight="1">
      <c r="A34" s="39">
        <f t="shared" si="6"/>
        <v>29</v>
      </c>
      <c r="B34" s="51"/>
      <c r="C34" s="56"/>
      <c r="D34" s="150"/>
      <c r="E34" s="150"/>
      <c r="F34" s="58"/>
      <c r="G34" s="8"/>
      <c r="H34" s="39" t="str">
        <f t="shared" si="0"/>
        <v>Non</v>
      </c>
      <c r="I34" s="14">
        <f t="shared" si="1"/>
        <v>0</v>
      </c>
      <c r="J34" s="117"/>
      <c r="K34" s="145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t="shared" si="7"/>
        <v>0</v>
      </c>
      <c r="AO34" s="4">
        <f t="shared" si="7"/>
        <v>0</v>
      </c>
      <c r="AP34" s="4">
        <f t="shared" si="7"/>
        <v>0</v>
      </c>
      <c r="AQ34" s="4">
        <f t="shared" si="7"/>
        <v>0</v>
      </c>
      <c r="AR34" s="4">
        <f t="shared" si="7"/>
        <v>0</v>
      </c>
      <c r="AS34" s="4">
        <f t="shared" si="7"/>
        <v>0</v>
      </c>
      <c r="AT34" s="4">
        <f t="shared" si="7"/>
        <v>0</v>
      </c>
      <c r="AU34" s="4">
        <f t="shared" si="7"/>
        <v>0</v>
      </c>
      <c r="AV34" s="4">
        <f t="shared" si="7"/>
        <v>0</v>
      </c>
      <c r="AW34" s="4">
        <f t="shared" si="7"/>
        <v>0</v>
      </c>
      <c r="AX34" s="4">
        <f t="shared" si="7"/>
        <v>0</v>
      </c>
      <c r="AY34" s="4">
        <f t="shared" si="7"/>
        <v>0</v>
      </c>
      <c r="AZ34" s="4">
        <f t="shared" si="7"/>
        <v>0</v>
      </c>
      <c r="BA34" s="95">
        <f t="shared" si="7"/>
        <v>0</v>
      </c>
      <c r="BB34" s="96"/>
    </row>
    <row r="35" spans="1:54" s="97" customFormat="1" ht="24.75" customHeight="1">
      <c r="A35" s="39">
        <f aca="true" t="shared" si="9" ref="A35:A44">A34+1</f>
        <v>30</v>
      </c>
      <c r="B35" s="51"/>
      <c r="C35" s="52"/>
      <c r="D35" s="8"/>
      <c r="E35" s="8"/>
      <c r="F35" s="53"/>
      <c r="G35" s="8"/>
      <c r="H35" s="39" t="str">
        <f t="shared" si="0"/>
        <v>Non</v>
      </c>
      <c r="I35" s="14">
        <f t="shared" si="1"/>
        <v>0</v>
      </c>
      <c r="J35" s="117"/>
      <c r="K35" s="145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aca="true" t="shared" si="10" ref="AM35:AM44">COUNTA(L35:AK35)</f>
        <v>0</v>
      </c>
      <c r="AN35" s="94">
        <f t="shared" si="7"/>
        <v>0</v>
      </c>
      <c r="AO35" s="4">
        <f t="shared" si="7"/>
        <v>0</v>
      </c>
      <c r="AP35" s="4">
        <f t="shared" si="7"/>
        <v>0</v>
      </c>
      <c r="AQ35" s="4">
        <f t="shared" si="7"/>
        <v>0</v>
      </c>
      <c r="AR35" s="4">
        <f t="shared" si="7"/>
        <v>0</v>
      </c>
      <c r="AS35" s="4">
        <f t="shared" si="7"/>
        <v>0</v>
      </c>
      <c r="AT35" s="4">
        <f t="shared" si="7"/>
        <v>0</v>
      </c>
      <c r="AU35" s="4">
        <f t="shared" si="7"/>
        <v>0</v>
      </c>
      <c r="AV35" s="4">
        <f t="shared" si="7"/>
        <v>0</v>
      </c>
      <c r="AW35" s="4">
        <f t="shared" si="7"/>
        <v>0</v>
      </c>
      <c r="AX35" s="4">
        <f t="shared" si="7"/>
        <v>0</v>
      </c>
      <c r="AY35" s="4">
        <f t="shared" si="7"/>
        <v>0</v>
      </c>
      <c r="AZ35" s="4">
        <f t="shared" si="7"/>
        <v>0</v>
      </c>
      <c r="BA35" s="95">
        <f t="shared" si="7"/>
        <v>0</v>
      </c>
      <c r="BB35" s="96"/>
    </row>
    <row r="36" spans="1:54" s="97" customFormat="1" ht="24.75" customHeight="1">
      <c r="A36" s="39">
        <f t="shared" si="9"/>
        <v>31</v>
      </c>
      <c r="B36" s="51"/>
      <c r="C36" s="52"/>
      <c r="D36" s="57"/>
      <c r="E36" s="57"/>
      <c r="F36" s="58"/>
      <c r="G36" s="57"/>
      <c r="H36" s="39" t="str">
        <f t="shared" si="0"/>
        <v>Non</v>
      </c>
      <c r="I36" s="14">
        <f t="shared" si="1"/>
        <v>0</v>
      </c>
      <c r="J36" s="117"/>
      <c r="K36" s="145">
        <f t="shared" si="2"/>
        <v>0</v>
      </c>
      <c r="L36" s="15"/>
      <c r="M36" s="16"/>
      <c r="N36" s="54"/>
      <c r="O36" s="16"/>
      <c r="P36" s="54"/>
      <c r="Q36" s="55"/>
      <c r="R36" s="59"/>
      <c r="S36" s="16"/>
      <c r="T36" s="59"/>
      <c r="U36" s="55"/>
      <c r="V36" s="59"/>
      <c r="W36" s="16"/>
      <c r="X36" s="59"/>
      <c r="Y36" s="16"/>
      <c r="Z36" s="59"/>
      <c r="AA36" s="55"/>
      <c r="AB36" s="59"/>
      <c r="AC36" s="16"/>
      <c r="AD36" s="54"/>
      <c r="AE36" s="55"/>
      <c r="AF36" s="59"/>
      <c r="AG36" s="16"/>
      <c r="AH36" s="59"/>
      <c r="AI36" s="16"/>
      <c r="AJ36" s="55"/>
      <c r="AK36" s="82"/>
      <c r="AL36" s="4">
        <f t="shared" si="3"/>
        <v>0</v>
      </c>
      <c r="AM36" s="5">
        <f t="shared" si="10"/>
        <v>0</v>
      </c>
      <c r="AN36" s="94">
        <f t="shared" si="7"/>
        <v>0</v>
      </c>
      <c r="AO36" s="4">
        <f t="shared" si="7"/>
        <v>0</v>
      </c>
      <c r="AP36" s="4">
        <f t="shared" si="7"/>
        <v>0</v>
      </c>
      <c r="AQ36" s="4">
        <f t="shared" si="7"/>
        <v>0</v>
      </c>
      <c r="AR36" s="4">
        <f t="shared" si="7"/>
        <v>0</v>
      </c>
      <c r="AS36" s="4">
        <f t="shared" si="7"/>
        <v>0</v>
      </c>
      <c r="AT36" s="4">
        <f t="shared" si="7"/>
        <v>0</v>
      </c>
      <c r="AU36" s="4">
        <f t="shared" si="7"/>
        <v>0</v>
      </c>
      <c r="AV36" s="4">
        <f t="shared" si="7"/>
        <v>0</v>
      </c>
      <c r="AW36" s="4">
        <f t="shared" si="7"/>
        <v>0</v>
      </c>
      <c r="AX36" s="4">
        <f t="shared" si="7"/>
        <v>0</v>
      </c>
      <c r="AY36" s="4">
        <f t="shared" si="7"/>
        <v>0</v>
      </c>
      <c r="AZ36" s="4">
        <f t="shared" si="7"/>
        <v>0</v>
      </c>
      <c r="BA36" s="95">
        <f t="shared" si="7"/>
        <v>0</v>
      </c>
      <c r="BB36" s="96"/>
    </row>
    <row r="37" spans="1:54" s="97" customFormat="1" ht="24.75" customHeight="1">
      <c r="A37" s="39">
        <f t="shared" si="9"/>
        <v>32</v>
      </c>
      <c r="B37" s="51"/>
      <c r="C37" s="56"/>
      <c r="D37" s="57"/>
      <c r="E37" s="57"/>
      <c r="F37" s="58"/>
      <c r="G37" s="57"/>
      <c r="H37" s="39" t="str">
        <f t="shared" si="0"/>
        <v>Non</v>
      </c>
      <c r="I37" s="14">
        <f t="shared" si="1"/>
        <v>0</v>
      </c>
      <c r="J37" s="117"/>
      <c r="K37" s="145">
        <f t="shared" si="2"/>
        <v>0</v>
      </c>
      <c r="L37" s="15"/>
      <c r="M37" s="16"/>
      <c r="N37" s="54"/>
      <c r="O37" s="16"/>
      <c r="P37" s="54"/>
      <c r="Q37" s="55"/>
      <c r="R37" s="59"/>
      <c r="S37" s="16"/>
      <c r="T37" s="59"/>
      <c r="U37" s="55"/>
      <c r="V37" s="59"/>
      <c r="W37" s="16"/>
      <c r="X37" s="59"/>
      <c r="Y37" s="16"/>
      <c r="Z37" s="59"/>
      <c r="AA37" s="55"/>
      <c r="AB37" s="59"/>
      <c r="AC37" s="16"/>
      <c r="AD37" s="54"/>
      <c r="AE37" s="55"/>
      <c r="AF37" s="59"/>
      <c r="AG37" s="16"/>
      <c r="AH37" s="59"/>
      <c r="AI37" s="16"/>
      <c r="AJ37" s="55"/>
      <c r="AK37" s="82"/>
      <c r="AL37" s="4">
        <f t="shared" si="3"/>
        <v>0</v>
      </c>
      <c r="AM37" s="5">
        <f t="shared" si="10"/>
        <v>0</v>
      </c>
      <c r="AN37" s="94">
        <f t="shared" si="7"/>
        <v>0</v>
      </c>
      <c r="AO37" s="4">
        <f t="shared" si="7"/>
        <v>0</v>
      </c>
      <c r="AP37" s="4">
        <f t="shared" si="7"/>
        <v>0</v>
      </c>
      <c r="AQ37" s="4">
        <f t="shared" si="7"/>
        <v>0</v>
      </c>
      <c r="AR37" s="4">
        <f t="shared" si="7"/>
        <v>0</v>
      </c>
      <c r="AS37" s="4">
        <f t="shared" si="7"/>
        <v>0</v>
      </c>
      <c r="AT37" s="4">
        <f t="shared" si="7"/>
        <v>0</v>
      </c>
      <c r="AU37" s="4">
        <f t="shared" si="7"/>
        <v>0</v>
      </c>
      <c r="AV37" s="4">
        <f t="shared" si="7"/>
        <v>0</v>
      </c>
      <c r="AW37" s="4">
        <f t="shared" si="7"/>
        <v>0</v>
      </c>
      <c r="AX37" s="4">
        <f t="shared" si="7"/>
        <v>0</v>
      </c>
      <c r="AY37" s="4">
        <f t="shared" si="7"/>
        <v>0</v>
      </c>
      <c r="AZ37" s="4">
        <f t="shared" si="7"/>
        <v>0</v>
      </c>
      <c r="BA37" s="95">
        <f t="shared" si="7"/>
        <v>0</v>
      </c>
      <c r="BB37" s="96"/>
    </row>
    <row r="38" spans="1:54" s="97" customFormat="1" ht="24.75" customHeight="1">
      <c r="A38" s="39">
        <f t="shared" si="9"/>
        <v>33</v>
      </c>
      <c r="B38" s="51"/>
      <c r="C38" s="56"/>
      <c r="D38" s="8"/>
      <c r="E38" s="8"/>
      <c r="F38" s="53"/>
      <c r="G38" s="8"/>
      <c r="H38" s="39" t="str">
        <f t="shared" si="0"/>
        <v>Non</v>
      </c>
      <c r="I38" s="14">
        <f t="shared" si="1"/>
        <v>0</v>
      </c>
      <c r="J38" s="117"/>
      <c r="K38" s="145">
        <f t="shared" si="2"/>
        <v>0</v>
      </c>
      <c r="L38" s="15"/>
      <c r="M38" s="16"/>
      <c r="N38" s="54"/>
      <c r="O38" s="16"/>
      <c r="P38" s="54"/>
      <c r="Q38" s="55"/>
      <c r="R38" s="59"/>
      <c r="S38" s="16"/>
      <c r="T38" s="59"/>
      <c r="U38" s="55"/>
      <c r="V38" s="59"/>
      <c r="W38" s="16"/>
      <c r="X38" s="59"/>
      <c r="Y38" s="16"/>
      <c r="Z38" s="59"/>
      <c r="AA38" s="55"/>
      <c r="AB38" s="59"/>
      <c r="AC38" s="16"/>
      <c r="AD38" s="54"/>
      <c r="AE38" s="55"/>
      <c r="AF38" s="59"/>
      <c r="AG38" s="16"/>
      <c r="AH38" s="59"/>
      <c r="AI38" s="16"/>
      <c r="AJ38" s="55"/>
      <c r="AK38" s="82"/>
      <c r="AL38" s="4">
        <f t="shared" si="3"/>
        <v>0</v>
      </c>
      <c r="AM38" s="5">
        <f t="shared" si="10"/>
        <v>0</v>
      </c>
      <c r="AN38" s="94">
        <f t="shared" si="7"/>
        <v>0</v>
      </c>
      <c r="AO38" s="4">
        <f t="shared" si="7"/>
        <v>0</v>
      </c>
      <c r="AP38" s="4">
        <f t="shared" si="7"/>
        <v>0</v>
      </c>
      <c r="AQ38" s="4">
        <f t="shared" si="7"/>
        <v>0</v>
      </c>
      <c r="AR38" s="4">
        <f t="shared" si="7"/>
        <v>0</v>
      </c>
      <c r="AS38" s="4">
        <f t="shared" si="7"/>
        <v>0</v>
      </c>
      <c r="AT38" s="4">
        <f t="shared" si="7"/>
        <v>0</v>
      </c>
      <c r="AU38" s="4">
        <f t="shared" si="7"/>
        <v>0</v>
      </c>
      <c r="AV38" s="4">
        <f t="shared" si="7"/>
        <v>0</v>
      </c>
      <c r="AW38" s="4">
        <f t="shared" si="7"/>
        <v>0</v>
      </c>
      <c r="AX38" s="4">
        <f t="shared" si="7"/>
        <v>0</v>
      </c>
      <c r="AY38" s="4">
        <f t="shared" si="7"/>
        <v>0</v>
      </c>
      <c r="AZ38" s="4">
        <f t="shared" si="7"/>
        <v>0</v>
      </c>
      <c r="BA38" s="95">
        <f t="shared" si="7"/>
        <v>0</v>
      </c>
      <c r="BB38" s="96"/>
    </row>
    <row r="39" spans="1:54" s="97" customFormat="1" ht="24.75" customHeight="1">
      <c r="A39" s="39">
        <f t="shared" si="9"/>
        <v>34</v>
      </c>
      <c r="B39" s="51"/>
      <c r="C39" s="56"/>
      <c r="D39" s="57"/>
      <c r="E39" s="57"/>
      <c r="F39" s="58"/>
      <c r="G39" s="57"/>
      <c r="H39" s="39" t="str">
        <f t="shared" si="0"/>
        <v>Non</v>
      </c>
      <c r="I39" s="14">
        <f t="shared" si="1"/>
        <v>0</v>
      </c>
      <c r="J39" s="117"/>
      <c r="K39" s="145">
        <f t="shared" si="2"/>
        <v>0</v>
      </c>
      <c r="L39" s="15"/>
      <c r="M39" s="16"/>
      <c r="N39" s="54"/>
      <c r="O39" s="16"/>
      <c r="P39" s="54"/>
      <c r="Q39" s="55"/>
      <c r="R39" s="59"/>
      <c r="S39" s="16"/>
      <c r="T39" s="59"/>
      <c r="U39" s="55"/>
      <c r="V39" s="59"/>
      <c r="W39" s="16"/>
      <c r="X39" s="59"/>
      <c r="Y39" s="16"/>
      <c r="Z39" s="59"/>
      <c r="AA39" s="55"/>
      <c r="AB39" s="59"/>
      <c r="AC39" s="16"/>
      <c r="AD39" s="54"/>
      <c r="AE39" s="55"/>
      <c r="AF39" s="59"/>
      <c r="AG39" s="16"/>
      <c r="AH39" s="59"/>
      <c r="AI39" s="16"/>
      <c r="AJ39" s="55"/>
      <c r="AK39" s="82"/>
      <c r="AL39" s="4">
        <f t="shared" si="3"/>
        <v>0</v>
      </c>
      <c r="AM39" s="5">
        <f t="shared" si="10"/>
        <v>0</v>
      </c>
      <c r="AN39" s="94">
        <f t="shared" si="7"/>
        <v>0</v>
      </c>
      <c r="AO39" s="4">
        <f t="shared" si="7"/>
        <v>0</v>
      </c>
      <c r="AP39" s="4">
        <f t="shared" si="7"/>
        <v>0</v>
      </c>
      <c r="AQ39" s="4">
        <f aca="true" t="shared" si="11" ref="AQ39:BA44">IF($AM39&gt;Nbcourse+AQ$3-1-$J39,LARGE($L39:$AK39,Nbcourse+AQ$3-$J39),0)</f>
        <v>0</v>
      </c>
      <c r="AR39" s="4">
        <f t="shared" si="11"/>
        <v>0</v>
      </c>
      <c r="AS39" s="4">
        <f t="shared" si="11"/>
        <v>0</v>
      </c>
      <c r="AT39" s="4">
        <f t="shared" si="11"/>
        <v>0</v>
      </c>
      <c r="AU39" s="4">
        <f t="shared" si="11"/>
        <v>0</v>
      </c>
      <c r="AV39" s="4">
        <f t="shared" si="11"/>
        <v>0</v>
      </c>
      <c r="AW39" s="4">
        <f t="shared" si="11"/>
        <v>0</v>
      </c>
      <c r="AX39" s="4">
        <f t="shared" si="11"/>
        <v>0</v>
      </c>
      <c r="AY39" s="4">
        <f t="shared" si="11"/>
        <v>0</v>
      </c>
      <c r="AZ39" s="4">
        <f t="shared" si="11"/>
        <v>0</v>
      </c>
      <c r="BA39" s="95">
        <f t="shared" si="11"/>
        <v>0</v>
      </c>
      <c r="BB39" s="96"/>
    </row>
    <row r="40" spans="1:54" s="97" customFormat="1" ht="24.75" customHeight="1">
      <c r="A40" s="39">
        <f t="shared" si="9"/>
        <v>35</v>
      </c>
      <c r="B40" s="51"/>
      <c r="C40" s="52"/>
      <c r="D40" s="57"/>
      <c r="E40" s="57"/>
      <c r="F40" s="58"/>
      <c r="G40" s="57"/>
      <c r="H40" s="39" t="str">
        <f t="shared" si="0"/>
        <v>Non</v>
      </c>
      <c r="I40" s="14">
        <f t="shared" si="1"/>
        <v>0</v>
      </c>
      <c r="J40" s="117"/>
      <c r="K40" s="145">
        <f t="shared" si="2"/>
        <v>0</v>
      </c>
      <c r="L40" s="15"/>
      <c r="M40" s="16"/>
      <c r="N40" s="54"/>
      <c r="O40" s="16"/>
      <c r="P40" s="54"/>
      <c r="Q40" s="55"/>
      <c r="R40" s="59"/>
      <c r="S40" s="16"/>
      <c r="T40" s="59"/>
      <c r="U40" s="55"/>
      <c r="V40" s="59"/>
      <c r="W40" s="16"/>
      <c r="X40" s="59"/>
      <c r="Y40" s="16"/>
      <c r="Z40" s="59"/>
      <c r="AA40" s="55"/>
      <c r="AB40" s="59"/>
      <c r="AC40" s="16"/>
      <c r="AD40" s="54"/>
      <c r="AE40" s="55"/>
      <c r="AF40" s="59"/>
      <c r="AG40" s="16"/>
      <c r="AH40" s="59"/>
      <c r="AI40" s="16"/>
      <c r="AJ40" s="55"/>
      <c r="AK40" s="82"/>
      <c r="AL40" s="4">
        <f t="shared" si="3"/>
        <v>0</v>
      </c>
      <c r="AM40" s="5">
        <f t="shared" si="10"/>
        <v>0</v>
      </c>
      <c r="AN40" s="94">
        <f aca="true" t="shared" si="12" ref="AN40:AP44">IF($AM40&gt;Nbcourse+AN$3-1-$J40,LARGE($L40:$AK40,Nbcourse+AN$3-$J40),0)</f>
        <v>0</v>
      </c>
      <c r="AO40" s="4">
        <f t="shared" si="12"/>
        <v>0</v>
      </c>
      <c r="AP40" s="4">
        <f t="shared" si="12"/>
        <v>0</v>
      </c>
      <c r="AQ40" s="4">
        <f t="shared" si="11"/>
        <v>0</v>
      </c>
      <c r="AR40" s="4">
        <f t="shared" si="11"/>
        <v>0</v>
      </c>
      <c r="AS40" s="4">
        <f t="shared" si="11"/>
        <v>0</v>
      </c>
      <c r="AT40" s="4">
        <f t="shared" si="11"/>
        <v>0</v>
      </c>
      <c r="AU40" s="4">
        <f t="shared" si="11"/>
        <v>0</v>
      </c>
      <c r="AV40" s="4">
        <f t="shared" si="11"/>
        <v>0</v>
      </c>
      <c r="AW40" s="4">
        <f t="shared" si="11"/>
        <v>0</v>
      </c>
      <c r="AX40" s="4">
        <f t="shared" si="11"/>
        <v>0</v>
      </c>
      <c r="AY40" s="4">
        <f t="shared" si="11"/>
        <v>0</v>
      </c>
      <c r="AZ40" s="4">
        <f t="shared" si="11"/>
        <v>0</v>
      </c>
      <c r="BA40" s="95">
        <f t="shared" si="11"/>
        <v>0</v>
      </c>
      <c r="BB40" s="96"/>
    </row>
    <row r="41" spans="1:54" s="97" customFormat="1" ht="24.75" customHeight="1">
      <c r="A41" s="39">
        <f t="shared" si="9"/>
        <v>36</v>
      </c>
      <c r="B41" s="51"/>
      <c r="C41" s="52"/>
      <c r="D41" s="57"/>
      <c r="E41" s="57"/>
      <c r="F41" s="58"/>
      <c r="G41" s="57"/>
      <c r="H41" s="39" t="str">
        <f t="shared" si="0"/>
        <v>Non</v>
      </c>
      <c r="I41" s="14">
        <f t="shared" si="1"/>
        <v>0</v>
      </c>
      <c r="J41" s="117"/>
      <c r="K41" s="145">
        <f t="shared" si="2"/>
        <v>0</v>
      </c>
      <c r="L41" s="15"/>
      <c r="M41" s="16"/>
      <c r="N41" s="54"/>
      <c r="O41" s="16"/>
      <c r="P41" s="54"/>
      <c r="Q41" s="55"/>
      <c r="R41" s="59"/>
      <c r="S41" s="16"/>
      <c r="T41" s="59"/>
      <c r="U41" s="55"/>
      <c r="V41" s="59"/>
      <c r="W41" s="16"/>
      <c r="X41" s="59"/>
      <c r="Y41" s="16"/>
      <c r="Z41" s="59"/>
      <c r="AA41" s="55"/>
      <c r="AB41" s="59"/>
      <c r="AC41" s="16"/>
      <c r="AD41" s="54"/>
      <c r="AE41" s="55"/>
      <c r="AF41" s="59"/>
      <c r="AG41" s="16"/>
      <c r="AH41" s="59"/>
      <c r="AI41" s="16"/>
      <c r="AJ41" s="55"/>
      <c r="AK41" s="82"/>
      <c r="AL41" s="4">
        <f t="shared" si="3"/>
        <v>0</v>
      </c>
      <c r="AM41" s="5">
        <f t="shared" si="10"/>
        <v>0</v>
      </c>
      <c r="AN41" s="94">
        <f t="shared" si="12"/>
        <v>0</v>
      </c>
      <c r="AO41" s="4">
        <f t="shared" si="12"/>
        <v>0</v>
      </c>
      <c r="AP41" s="4">
        <f t="shared" si="12"/>
        <v>0</v>
      </c>
      <c r="AQ41" s="4">
        <f t="shared" si="11"/>
        <v>0</v>
      </c>
      <c r="AR41" s="4">
        <f t="shared" si="11"/>
        <v>0</v>
      </c>
      <c r="AS41" s="4">
        <f t="shared" si="11"/>
        <v>0</v>
      </c>
      <c r="AT41" s="4">
        <f t="shared" si="11"/>
        <v>0</v>
      </c>
      <c r="AU41" s="4">
        <f t="shared" si="11"/>
        <v>0</v>
      </c>
      <c r="AV41" s="4">
        <f t="shared" si="11"/>
        <v>0</v>
      </c>
      <c r="AW41" s="4">
        <f t="shared" si="11"/>
        <v>0</v>
      </c>
      <c r="AX41" s="4">
        <f t="shared" si="11"/>
        <v>0</v>
      </c>
      <c r="AY41" s="4">
        <f t="shared" si="11"/>
        <v>0</v>
      </c>
      <c r="AZ41" s="4">
        <f t="shared" si="11"/>
        <v>0</v>
      </c>
      <c r="BA41" s="95">
        <f t="shared" si="11"/>
        <v>0</v>
      </c>
      <c r="BB41" s="96"/>
    </row>
    <row r="42" spans="1:54" s="97" customFormat="1" ht="24.75" customHeight="1">
      <c r="A42" s="39">
        <f t="shared" si="9"/>
        <v>37</v>
      </c>
      <c r="B42" s="51"/>
      <c r="C42" s="52"/>
      <c r="D42" s="8"/>
      <c r="E42" s="8"/>
      <c r="F42" s="53"/>
      <c r="G42" s="8"/>
      <c r="H42" s="39" t="str">
        <f t="shared" si="0"/>
        <v>Non</v>
      </c>
      <c r="I42" s="14">
        <f t="shared" si="1"/>
        <v>0</v>
      </c>
      <c r="J42" s="117"/>
      <c r="K42" s="145">
        <f t="shared" si="2"/>
        <v>0</v>
      </c>
      <c r="L42" s="15"/>
      <c r="M42" s="16"/>
      <c r="N42" s="54"/>
      <c r="O42" s="16"/>
      <c r="P42" s="54"/>
      <c r="Q42" s="55"/>
      <c r="R42" s="59"/>
      <c r="S42" s="16"/>
      <c r="T42" s="59"/>
      <c r="U42" s="55"/>
      <c r="V42" s="59"/>
      <c r="W42" s="16"/>
      <c r="X42" s="59"/>
      <c r="Y42" s="16"/>
      <c r="Z42" s="59"/>
      <c r="AA42" s="55"/>
      <c r="AB42" s="59"/>
      <c r="AC42" s="16"/>
      <c r="AD42" s="54"/>
      <c r="AE42" s="55"/>
      <c r="AF42" s="59"/>
      <c r="AG42" s="16"/>
      <c r="AH42" s="59"/>
      <c r="AI42" s="16"/>
      <c r="AJ42" s="55"/>
      <c r="AK42" s="82"/>
      <c r="AL42" s="4">
        <f t="shared" si="3"/>
        <v>0</v>
      </c>
      <c r="AM42" s="5">
        <f t="shared" si="10"/>
        <v>0</v>
      </c>
      <c r="AN42" s="94">
        <f t="shared" si="12"/>
        <v>0</v>
      </c>
      <c r="AO42" s="4">
        <f t="shared" si="12"/>
        <v>0</v>
      </c>
      <c r="AP42" s="4">
        <f t="shared" si="12"/>
        <v>0</v>
      </c>
      <c r="AQ42" s="4">
        <f t="shared" si="11"/>
        <v>0</v>
      </c>
      <c r="AR42" s="4">
        <f t="shared" si="11"/>
        <v>0</v>
      </c>
      <c r="AS42" s="4">
        <f t="shared" si="11"/>
        <v>0</v>
      </c>
      <c r="AT42" s="4">
        <f t="shared" si="11"/>
        <v>0</v>
      </c>
      <c r="AU42" s="4">
        <f t="shared" si="11"/>
        <v>0</v>
      </c>
      <c r="AV42" s="4">
        <f t="shared" si="11"/>
        <v>0</v>
      </c>
      <c r="AW42" s="4">
        <f t="shared" si="11"/>
        <v>0</v>
      </c>
      <c r="AX42" s="4">
        <f t="shared" si="11"/>
        <v>0</v>
      </c>
      <c r="AY42" s="4">
        <f t="shared" si="11"/>
        <v>0</v>
      </c>
      <c r="AZ42" s="4">
        <f t="shared" si="11"/>
        <v>0</v>
      </c>
      <c r="BA42" s="95">
        <f t="shared" si="11"/>
        <v>0</v>
      </c>
      <c r="BB42" s="96"/>
    </row>
    <row r="43" spans="1:54" s="97" customFormat="1" ht="24.75" customHeight="1">
      <c r="A43" s="39">
        <f t="shared" si="9"/>
        <v>38</v>
      </c>
      <c r="B43" s="51"/>
      <c r="C43" s="56"/>
      <c r="D43" s="57"/>
      <c r="E43" s="57"/>
      <c r="F43" s="58"/>
      <c r="G43" s="57"/>
      <c r="H43" s="39" t="str">
        <f t="shared" si="0"/>
        <v>Non</v>
      </c>
      <c r="I43" s="14">
        <f t="shared" si="1"/>
        <v>0</v>
      </c>
      <c r="J43" s="117"/>
      <c r="K43" s="145">
        <f t="shared" si="2"/>
        <v>0</v>
      </c>
      <c r="L43" s="15"/>
      <c r="M43" s="16"/>
      <c r="N43" s="54"/>
      <c r="O43" s="16"/>
      <c r="P43" s="54"/>
      <c r="Q43" s="55"/>
      <c r="R43" s="59"/>
      <c r="S43" s="16"/>
      <c r="T43" s="59"/>
      <c r="U43" s="55"/>
      <c r="V43" s="59"/>
      <c r="W43" s="16"/>
      <c r="X43" s="59"/>
      <c r="Y43" s="16"/>
      <c r="Z43" s="59"/>
      <c r="AA43" s="55"/>
      <c r="AB43" s="59"/>
      <c r="AC43" s="16"/>
      <c r="AD43" s="54"/>
      <c r="AE43" s="55"/>
      <c r="AF43" s="59"/>
      <c r="AG43" s="16"/>
      <c r="AH43" s="59"/>
      <c r="AI43" s="16"/>
      <c r="AJ43" s="55"/>
      <c r="AK43" s="82"/>
      <c r="AL43" s="4">
        <f t="shared" si="3"/>
        <v>0</v>
      </c>
      <c r="AM43" s="5">
        <f t="shared" si="10"/>
        <v>0</v>
      </c>
      <c r="AN43" s="94">
        <f t="shared" si="12"/>
        <v>0</v>
      </c>
      <c r="AO43" s="4">
        <f t="shared" si="12"/>
        <v>0</v>
      </c>
      <c r="AP43" s="4">
        <f t="shared" si="12"/>
        <v>0</v>
      </c>
      <c r="AQ43" s="4">
        <f t="shared" si="11"/>
        <v>0</v>
      </c>
      <c r="AR43" s="4">
        <f t="shared" si="11"/>
        <v>0</v>
      </c>
      <c r="AS43" s="4">
        <f t="shared" si="11"/>
        <v>0</v>
      </c>
      <c r="AT43" s="4">
        <f t="shared" si="11"/>
        <v>0</v>
      </c>
      <c r="AU43" s="4">
        <f t="shared" si="11"/>
        <v>0</v>
      </c>
      <c r="AV43" s="4">
        <f t="shared" si="11"/>
        <v>0</v>
      </c>
      <c r="AW43" s="4">
        <f t="shared" si="11"/>
        <v>0</v>
      </c>
      <c r="AX43" s="4">
        <f t="shared" si="11"/>
        <v>0</v>
      </c>
      <c r="AY43" s="4">
        <f t="shared" si="11"/>
        <v>0</v>
      </c>
      <c r="AZ43" s="4">
        <f t="shared" si="11"/>
        <v>0</v>
      </c>
      <c r="BA43" s="95">
        <f t="shared" si="11"/>
        <v>0</v>
      </c>
      <c r="BB43" s="96"/>
    </row>
    <row r="44" spans="1:54" s="97" customFormat="1" ht="24.75" customHeight="1">
      <c r="A44" s="39">
        <f t="shared" si="9"/>
        <v>39</v>
      </c>
      <c r="B44" s="51"/>
      <c r="C44" s="56"/>
      <c r="D44" s="57"/>
      <c r="E44" s="57"/>
      <c r="F44" s="58"/>
      <c r="G44" s="57"/>
      <c r="H44" s="39" t="str">
        <f t="shared" si="0"/>
        <v>Non</v>
      </c>
      <c r="I44" s="14">
        <f t="shared" si="1"/>
        <v>0</v>
      </c>
      <c r="J44" s="117"/>
      <c r="K44" s="145">
        <f t="shared" si="2"/>
        <v>0</v>
      </c>
      <c r="L44" s="15"/>
      <c r="M44" s="16"/>
      <c r="N44" s="54"/>
      <c r="O44" s="16"/>
      <c r="P44" s="54"/>
      <c r="Q44" s="55"/>
      <c r="R44" s="59"/>
      <c r="S44" s="16"/>
      <c r="T44" s="59"/>
      <c r="U44" s="55"/>
      <c r="V44" s="59"/>
      <c r="W44" s="16"/>
      <c r="X44" s="59"/>
      <c r="Y44" s="16"/>
      <c r="Z44" s="59"/>
      <c r="AA44" s="55"/>
      <c r="AB44" s="59"/>
      <c r="AC44" s="16"/>
      <c r="AD44" s="54"/>
      <c r="AE44" s="55"/>
      <c r="AF44" s="59"/>
      <c r="AG44" s="16"/>
      <c r="AH44" s="59"/>
      <c r="AI44" s="16"/>
      <c r="AJ44" s="55"/>
      <c r="AK44" s="82"/>
      <c r="AL44" s="4">
        <f t="shared" si="3"/>
        <v>0</v>
      </c>
      <c r="AM44" s="5">
        <f t="shared" si="10"/>
        <v>0</v>
      </c>
      <c r="AN44" s="94">
        <f t="shared" si="12"/>
        <v>0</v>
      </c>
      <c r="AO44" s="4">
        <f t="shared" si="12"/>
        <v>0</v>
      </c>
      <c r="AP44" s="4">
        <f t="shared" si="12"/>
        <v>0</v>
      </c>
      <c r="AQ44" s="4">
        <f t="shared" si="11"/>
        <v>0</v>
      </c>
      <c r="AR44" s="4">
        <f t="shared" si="11"/>
        <v>0</v>
      </c>
      <c r="AS44" s="4">
        <f t="shared" si="11"/>
        <v>0</v>
      </c>
      <c r="AT44" s="4">
        <f t="shared" si="11"/>
        <v>0</v>
      </c>
      <c r="AU44" s="4">
        <f t="shared" si="11"/>
        <v>0</v>
      </c>
      <c r="AV44" s="4">
        <f t="shared" si="11"/>
        <v>0</v>
      </c>
      <c r="AW44" s="4">
        <f t="shared" si="11"/>
        <v>0</v>
      </c>
      <c r="AX44" s="4">
        <f t="shared" si="11"/>
        <v>0</v>
      </c>
      <c r="AY44" s="4">
        <f t="shared" si="11"/>
        <v>0</v>
      </c>
      <c r="AZ44" s="4">
        <f t="shared" si="11"/>
        <v>0</v>
      </c>
      <c r="BA44" s="95">
        <f t="shared" si="11"/>
        <v>0</v>
      </c>
      <c r="BB44" s="96"/>
    </row>
    <row r="45" spans="1:54" s="97" customFormat="1" ht="24.75" customHeight="1" thickBot="1">
      <c r="A45" s="39">
        <f>A34+1</f>
        <v>30</v>
      </c>
      <c r="B45" s="51"/>
      <c r="C45" s="56"/>
      <c r="D45" s="57"/>
      <c r="E45" s="57"/>
      <c r="F45" s="58"/>
      <c r="G45" s="131"/>
      <c r="H45" s="39" t="str">
        <f t="shared" si="0"/>
        <v>Non</v>
      </c>
      <c r="I45" s="14">
        <f t="shared" si="1"/>
        <v>0</v>
      </c>
      <c r="J45" s="117"/>
      <c r="K45" s="145">
        <f t="shared" si="2"/>
        <v>0</v>
      </c>
      <c r="L45" s="15"/>
      <c r="M45" s="16"/>
      <c r="N45" s="54"/>
      <c r="O45" s="16"/>
      <c r="P45" s="54"/>
      <c r="Q45" s="55"/>
      <c r="R45" s="59"/>
      <c r="S45" s="16"/>
      <c r="T45" s="59"/>
      <c r="U45" s="55"/>
      <c r="V45" s="59"/>
      <c r="W45" s="16"/>
      <c r="X45" s="59"/>
      <c r="Y45" s="16"/>
      <c r="Z45" s="59"/>
      <c r="AA45" s="55"/>
      <c r="AB45" s="59"/>
      <c r="AC45" s="16"/>
      <c r="AD45" s="54"/>
      <c r="AE45" s="55"/>
      <c r="AF45" s="59"/>
      <c r="AG45" s="16"/>
      <c r="AH45" s="59"/>
      <c r="AI45" s="16"/>
      <c r="AJ45" s="55"/>
      <c r="AK45" s="82"/>
      <c r="AL45" s="4">
        <f t="shared" si="3"/>
        <v>0</v>
      </c>
      <c r="AM45" s="5">
        <f t="shared" si="8"/>
        <v>0</v>
      </c>
      <c r="AN45" s="94">
        <f t="shared" si="7"/>
        <v>0</v>
      </c>
      <c r="AO45" s="4">
        <f t="shared" si="7"/>
        <v>0</v>
      </c>
      <c r="AP45" s="4">
        <f t="shared" si="7"/>
        <v>0</v>
      </c>
      <c r="AQ45" s="4">
        <f t="shared" si="7"/>
        <v>0</v>
      </c>
      <c r="AR45" s="4">
        <f t="shared" si="7"/>
        <v>0</v>
      </c>
      <c r="AS45" s="4">
        <f t="shared" si="7"/>
        <v>0</v>
      </c>
      <c r="AT45" s="4">
        <f t="shared" si="7"/>
        <v>0</v>
      </c>
      <c r="AU45" s="4">
        <f t="shared" si="7"/>
        <v>0</v>
      </c>
      <c r="AV45" s="4">
        <f t="shared" si="7"/>
        <v>0</v>
      </c>
      <c r="AW45" s="4">
        <f t="shared" si="7"/>
        <v>0</v>
      </c>
      <c r="AX45" s="4">
        <f t="shared" si="7"/>
        <v>0</v>
      </c>
      <c r="AY45" s="4">
        <f t="shared" si="7"/>
        <v>0</v>
      </c>
      <c r="AZ45" s="4">
        <f t="shared" si="7"/>
        <v>0</v>
      </c>
      <c r="BA45" s="95">
        <f t="shared" si="7"/>
        <v>0</v>
      </c>
      <c r="BB45" s="96"/>
    </row>
    <row r="46" spans="1:54" s="97" customFormat="1" ht="24.75" customHeight="1" thickBot="1">
      <c r="A46" s="84"/>
      <c r="B46" s="85"/>
      <c r="C46" s="86" t="s">
        <v>6</v>
      </c>
      <c r="D46" s="86"/>
      <c r="E46" s="86"/>
      <c r="F46" s="86"/>
      <c r="G46" s="86"/>
      <c r="H46" s="85"/>
      <c r="I46" s="13"/>
      <c r="J46" s="85"/>
      <c r="K46" s="146"/>
      <c r="L46" s="87">
        <f>COUNT(L$6:L45)</f>
        <v>7</v>
      </c>
      <c r="M46" s="88">
        <f>COUNT(M$6:M45)</f>
        <v>7</v>
      </c>
      <c r="N46" s="89">
        <f>COUNT(N$6:N45)</f>
        <v>10</v>
      </c>
      <c r="O46" s="88">
        <f>COUNT(O$6:O45)</f>
        <v>10</v>
      </c>
      <c r="P46" s="89">
        <f>COUNT(P$6:P45)</f>
        <v>0</v>
      </c>
      <c r="Q46" s="90">
        <f>COUNT(Q$6:Q45)</f>
        <v>0</v>
      </c>
      <c r="R46" s="91">
        <f>COUNT(R$6:R45)</f>
        <v>0</v>
      </c>
      <c r="S46" s="88">
        <f>COUNT(S$6:S45)</f>
        <v>0</v>
      </c>
      <c r="T46" s="91">
        <f>COUNT(T$6:T45)</f>
        <v>0</v>
      </c>
      <c r="U46" s="90">
        <f>COUNT(U$6:U45)</f>
        <v>0</v>
      </c>
      <c r="V46" s="91">
        <f>COUNT(V$6:V45)</f>
        <v>0</v>
      </c>
      <c r="W46" s="88">
        <f>COUNT(W$6:W45)</f>
        <v>0</v>
      </c>
      <c r="X46" s="91">
        <f>COUNT(X$6:X45)</f>
        <v>0</v>
      </c>
      <c r="Y46" s="88">
        <f>COUNT(Y$6:Y45)</f>
        <v>0</v>
      </c>
      <c r="Z46" s="91">
        <f>COUNT(Z$6:Z45)</f>
        <v>0</v>
      </c>
      <c r="AA46" s="90">
        <f>COUNT(AA$6:AA45)</f>
        <v>0</v>
      </c>
      <c r="AB46" s="91">
        <f>COUNT(AB$6:AB45)</f>
        <v>0</v>
      </c>
      <c r="AC46" s="88">
        <f>COUNT(AC$6:AC45)</f>
        <v>0</v>
      </c>
      <c r="AD46" s="89">
        <f>COUNT(AD$6:AD45)</f>
        <v>0</v>
      </c>
      <c r="AE46" s="90">
        <f>COUNT(AE$6:AE45)</f>
        <v>0</v>
      </c>
      <c r="AF46" s="91">
        <f>COUNT(AF$6:AF45)</f>
        <v>0</v>
      </c>
      <c r="AG46" s="88">
        <f>COUNT(AG$6:AG45)</f>
        <v>0</v>
      </c>
      <c r="AH46" s="91">
        <f>COUNT(AH$6:AH45)</f>
        <v>0</v>
      </c>
      <c r="AI46" s="88">
        <f>COUNT(AI$6:AI45)</f>
        <v>0</v>
      </c>
      <c r="AJ46" s="90">
        <f>COUNT(AJ$6:AJ45)</f>
        <v>0</v>
      </c>
      <c r="AK46" s="92">
        <f>COUNT(AK$6:AK45)</f>
        <v>0</v>
      </c>
      <c r="AL46" s="4"/>
      <c r="AM46" s="5"/>
      <c r="AN46" s="125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7"/>
      <c r="BB46" s="96"/>
    </row>
    <row r="47" spans="1:54" ht="23.25" customHeight="1">
      <c r="A47" s="11"/>
      <c r="B47" s="40"/>
      <c r="D47" s="42"/>
      <c r="E47" s="42"/>
      <c r="F47" s="9" t="s">
        <v>15</v>
      </c>
      <c r="G47" s="43">
        <f>Nbcourse</f>
        <v>5</v>
      </c>
      <c r="I47" s="44"/>
      <c r="J47" s="11"/>
      <c r="K47" s="11"/>
      <c r="M47" s="45"/>
      <c r="N47" s="5"/>
      <c r="O47" s="5"/>
      <c r="T47" s="46"/>
      <c r="U47" s="5"/>
      <c r="V47" s="5"/>
      <c r="W47" s="5"/>
      <c r="X47" s="9" t="s">
        <v>16</v>
      </c>
      <c r="Y47" s="10">
        <f>classé/2</f>
        <v>2</v>
      </c>
      <c r="Z47" s="46" t="s">
        <v>17</v>
      </c>
      <c r="AA47" s="5"/>
      <c r="AB47" s="5"/>
      <c r="AC47" s="5"/>
      <c r="AD47" s="5"/>
      <c r="AE47" s="5"/>
      <c r="AF47" s="9"/>
      <c r="AG47" s="10"/>
      <c r="AH47" s="5"/>
      <c r="AI47" s="5"/>
      <c r="AJ47" s="5"/>
      <c r="AK47" s="47"/>
      <c r="AL47" s="47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42"/>
    </row>
    <row r="48" spans="1:54" ht="12.75">
      <c r="A48" s="11"/>
      <c r="B48" s="11"/>
      <c r="C48" s="42"/>
      <c r="D48" s="42"/>
      <c r="E48" s="42"/>
      <c r="F48" s="42"/>
      <c r="G48" s="42"/>
      <c r="H48" s="11"/>
      <c r="I48" s="44"/>
      <c r="J48" s="11"/>
      <c r="K48" s="11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47"/>
      <c r="AL48" s="47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42"/>
    </row>
    <row r="49" spans="1:54" ht="12.75">
      <c r="A49" s="11"/>
      <c r="B49" s="11"/>
      <c r="C49" s="48"/>
      <c r="D49" s="42"/>
      <c r="E49" s="42"/>
      <c r="F49" s="42"/>
      <c r="G49" s="42"/>
      <c r="H49" s="11"/>
      <c r="I49" s="44"/>
      <c r="J49" s="11"/>
      <c r="K49" s="11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47"/>
      <c r="AL49" s="47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42"/>
    </row>
    <row r="50" spans="1:54" ht="12.75">
      <c r="A50" s="11"/>
      <c r="B50" s="11"/>
      <c r="C50" s="48"/>
      <c r="D50" s="42"/>
      <c r="E50" s="42"/>
      <c r="F50" s="42"/>
      <c r="G50" s="42"/>
      <c r="H50" s="11"/>
      <c r="I50" s="44"/>
      <c r="J50" s="11"/>
      <c r="K50" s="11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47"/>
      <c r="AL50" s="47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42"/>
    </row>
    <row r="51" spans="1:54" ht="12.75">
      <c r="A51" s="11"/>
      <c r="B51" s="11"/>
      <c r="C51" s="48"/>
      <c r="D51" s="42"/>
      <c r="E51" s="42"/>
      <c r="F51" s="42"/>
      <c r="G51" s="42"/>
      <c r="H51" s="11"/>
      <c r="I51" s="44"/>
      <c r="J51" s="11"/>
      <c r="K51" s="11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47"/>
      <c r="AL51" s="47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2">
    <dataValidation errorStyle="information" type="list" showInputMessage="1" showErrorMessage="1" errorTitle="ASK Inconnue" error="ASK Inconnue&#10;&#10;Confirmez vous votre saisie ?" sqref="G13:G45">
      <formula1>#REF!</formula1>
    </dataValidation>
    <dataValidation errorStyle="information" type="list" showInputMessage="1" showErrorMessage="1" errorTitle="ASK Inconnue" error="ASK Inconnue&#10;&#10;Confirmez vous votre saisie ?" sqref="G6:G12">
      <formula1>$BC$6:$BC$20</formula1>
    </dataValidation>
  </dataValidations>
  <printOptions horizontalCentered="1"/>
  <pageMargins left="0.7874015748031497" right="0.7874015748031497" top="0.32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2">
    <pageSetUpPr fitToPage="1"/>
  </sheetPr>
  <dimension ref="A1:BC41"/>
  <sheetViews>
    <sheetView zoomScale="80" zoomScaleNormal="80" zoomScalePageLayoutView="0" workbookViewId="0" topLeftCell="A1">
      <pane xSplit="11" ySplit="5" topLeftCell="L6" activePane="bottomRight" state="frozen"/>
      <selection pane="topLeft" activeCell="K8" sqref="K8"/>
      <selection pane="topRight" activeCell="K8" sqref="K8"/>
      <selection pane="bottomLeft" activeCell="K8" sqref="K8"/>
      <selection pane="bottomRight" activeCell="D6" sqref="D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35</v>
      </c>
      <c r="B1" s="17"/>
      <c r="C1" s="17"/>
      <c r="D1" s="17"/>
      <c r="E1" s="17"/>
      <c r="F1" s="17"/>
      <c r="G1" s="17"/>
      <c r="H1" s="17"/>
      <c r="I1" s="17"/>
      <c r="L1" s="19" t="s">
        <v>22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5" t="s">
        <v>10</v>
      </c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7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58" t="s">
        <v>21</v>
      </c>
      <c r="K3" s="162" t="s">
        <v>24</v>
      </c>
      <c r="L3" s="161">
        <v>43527</v>
      </c>
      <c r="M3" s="157"/>
      <c r="N3" s="157">
        <v>43646</v>
      </c>
      <c r="O3" s="157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7">
        <v>43730</v>
      </c>
      <c r="AK3" s="168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59"/>
      <c r="K4" s="163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/>
      <c r="U4" s="37"/>
      <c r="V4" s="36"/>
      <c r="W4" s="35"/>
      <c r="X4" s="36"/>
      <c r="Y4" s="35"/>
      <c r="Z4" s="36"/>
      <c r="AA4" s="37"/>
      <c r="AB4" s="36"/>
      <c r="AC4" s="35"/>
      <c r="AD4" s="38"/>
      <c r="AE4" s="37"/>
      <c r="AF4" s="36"/>
      <c r="AG4" s="35"/>
      <c r="AH4" s="36"/>
      <c r="AI4" s="35"/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38"/>
      <c r="B5" s="139"/>
      <c r="C5" s="140"/>
      <c r="D5" s="141" t="s">
        <v>23</v>
      </c>
      <c r="E5" s="141"/>
      <c r="F5" s="142"/>
      <c r="G5" s="141"/>
      <c r="H5" s="143"/>
      <c r="I5" s="144"/>
      <c r="J5" s="160"/>
      <c r="K5" s="164"/>
      <c r="L5" s="134" t="s">
        <v>106</v>
      </c>
      <c r="M5" s="133"/>
      <c r="N5" s="134" t="s">
        <v>174</v>
      </c>
      <c r="O5" s="133"/>
      <c r="P5" s="132"/>
      <c r="Q5" s="133"/>
      <c r="R5" s="134"/>
      <c r="S5" s="133"/>
      <c r="T5" s="134"/>
      <c r="U5" s="133"/>
      <c r="V5" s="134"/>
      <c r="W5" s="133"/>
      <c r="X5" s="134"/>
      <c r="Y5" s="133"/>
      <c r="Z5" s="134"/>
      <c r="AA5" s="133"/>
      <c r="AB5" s="132"/>
      <c r="AC5" s="133"/>
      <c r="AD5" s="132"/>
      <c r="AE5" s="133"/>
      <c r="AF5" s="132"/>
      <c r="AG5" s="133"/>
      <c r="AH5" s="132"/>
      <c r="AI5" s="133"/>
      <c r="AJ5" s="134"/>
      <c r="AK5" s="133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111"/>
      <c r="C6" s="112"/>
      <c r="D6" s="113" t="s">
        <v>106</v>
      </c>
      <c r="E6" s="113" t="s">
        <v>107</v>
      </c>
      <c r="F6" s="114"/>
      <c r="G6" s="113" t="s">
        <v>38</v>
      </c>
      <c r="H6" s="39" t="str">
        <f aca="true" t="shared" si="0" ref="H6:H35">IF(COUNTA(AK6)&gt;0,IF(COUNTA(L6:AK6)&lt;classé,"Non","Oui"),"Non")</f>
        <v>Non</v>
      </c>
      <c r="I6" s="115">
        <f aca="true" t="shared" si="1" ref="I6:I35">SUM(L6:AK6)-SUM(AN6:BA6)+K6</f>
        <v>192</v>
      </c>
      <c r="J6" s="116"/>
      <c r="K6" s="145">
        <f aca="true" t="shared" si="2" ref="K6:K35">COUNTIF(L$5:AK$5,$D6)*2</f>
        <v>2</v>
      </c>
      <c r="L6" s="118">
        <v>50</v>
      </c>
      <c r="M6" s="119">
        <v>50</v>
      </c>
      <c r="N6" s="120">
        <v>50</v>
      </c>
      <c r="O6" s="119">
        <v>40</v>
      </c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20"/>
      <c r="AK6" s="119"/>
      <c r="AL6" s="4">
        <f aca="true" t="shared" si="3" ref="AL6:AL35">MAX(L6:AK6)</f>
        <v>50</v>
      </c>
      <c r="AM6" s="5">
        <f aca="true" t="shared" si="4" ref="AM6:AM27">COUNTA(L6:AK6)</f>
        <v>4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75" customHeight="1">
      <c r="A7" s="39">
        <f aca="true" t="shared" si="6" ref="A7:A18">A6+1</f>
        <v>2</v>
      </c>
      <c r="B7" s="51"/>
      <c r="C7" s="52"/>
      <c r="D7" s="57" t="s">
        <v>174</v>
      </c>
      <c r="E7" s="57" t="s">
        <v>71</v>
      </c>
      <c r="F7" s="58"/>
      <c r="G7" s="150" t="s">
        <v>175</v>
      </c>
      <c r="H7" s="39" t="str">
        <f t="shared" si="0"/>
        <v>Non</v>
      </c>
      <c r="I7" s="14">
        <f t="shared" si="1"/>
        <v>92</v>
      </c>
      <c r="J7" s="117"/>
      <c r="K7" s="145">
        <f t="shared" si="2"/>
        <v>2</v>
      </c>
      <c r="L7" s="15"/>
      <c r="M7" s="16"/>
      <c r="N7" s="54">
        <v>40</v>
      </c>
      <c r="O7" s="16">
        <v>50</v>
      </c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3"/>
        <v>50</v>
      </c>
      <c r="AM7" s="5">
        <f t="shared" si="4"/>
        <v>2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39">
        <f t="shared" si="6"/>
        <v>3</v>
      </c>
      <c r="B8" s="51"/>
      <c r="C8" s="52"/>
      <c r="D8" s="57" t="s">
        <v>189</v>
      </c>
      <c r="E8" s="57" t="s">
        <v>182</v>
      </c>
      <c r="F8" s="58"/>
      <c r="G8" s="57" t="s">
        <v>175</v>
      </c>
      <c r="H8" s="39" t="str">
        <f t="shared" si="0"/>
        <v>Non</v>
      </c>
      <c r="I8" s="14">
        <f t="shared" si="1"/>
        <v>64</v>
      </c>
      <c r="J8" s="117"/>
      <c r="K8" s="145">
        <f t="shared" si="2"/>
        <v>0</v>
      </c>
      <c r="L8" s="15"/>
      <c r="M8" s="16"/>
      <c r="N8" s="54">
        <v>32</v>
      </c>
      <c r="O8" s="16">
        <v>32</v>
      </c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32</v>
      </c>
      <c r="AM8" s="5">
        <f t="shared" si="4"/>
        <v>2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>
      <c r="A9" s="39">
        <f t="shared" si="6"/>
        <v>4</v>
      </c>
      <c r="B9" s="51"/>
      <c r="C9" s="52"/>
      <c r="D9" s="150"/>
      <c r="E9" s="57"/>
      <c r="F9" s="58"/>
      <c r="G9" s="150"/>
      <c r="H9" s="39" t="str">
        <f t="shared" si="0"/>
        <v>Non</v>
      </c>
      <c r="I9" s="14">
        <f t="shared" si="1"/>
        <v>0</v>
      </c>
      <c r="J9" s="117"/>
      <c r="K9" s="145">
        <f t="shared" si="2"/>
        <v>0</v>
      </c>
      <c r="L9" s="15"/>
      <c r="M9" s="16"/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0</v>
      </c>
      <c r="AM9" s="5">
        <f t="shared" si="4"/>
        <v>0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2.5" customHeight="1">
      <c r="A10" s="39">
        <f t="shared" si="6"/>
        <v>5</v>
      </c>
      <c r="B10" s="51"/>
      <c r="C10" s="56"/>
      <c r="D10" s="57"/>
      <c r="E10" s="57"/>
      <c r="F10" s="58"/>
      <c r="G10" s="57"/>
      <c r="H10" s="39" t="str">
        <f t="shared" si="0"/>
        <v>Non</v>
      </c>
      <c r="I10" s="14">
        <f t="shared" si="1"/>
        <v>0</v>
      </c>
      <c r="J10" s="117"/>
      <c r="K10" s="145">
        <f t="shared" si="2"/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0</v>
      </c>
      <c r="AM10" s="5">
        <f t="shared" si="4"/>
        <v>0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>
      <c r="A11" s="39">
        <f t="shared" si="6"/>
        <v>6</v>
      </c>
      <c r="B11" s="51"/>
      <c r="C11" s="52"/>
      <c r="D11" s="150"/>
      <c r="E11" s="57"/>
      <c r="F11" s="58"/>
      <c r="G11" s="150"/>
      <c r="H11" s="39" t="str">
        <f t="shared" si="0"/>
        <v>Non</v>
      </c>
      <c r="I11" s="14">
        <f t="shared" si="1"/>
        <v>0</v>
      </c>
      <c r="J11" s="117"/>
      <c r="K11" s="145">
        <f t="shared" si="2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0</v>
      </c>
      <c r="AM11" s="5">
        <f t="shared" si="4"/>
        <v>0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>
      <c r="A12" s="39">
        <f t="shared" si="6"/>
        <v>7</v>
      </c>
      <c r="B12" s="51"/>
      <c r="C12" s="52"/>
      <c r="D12" s="57"/>
      <c r="E12" s="57"/>
      <c r="F12" s="58"/>
      <c r="G12" s="131"/>
      <c r="H12" s="39" t="str">
        <f t="shared" si="0"/>
        <v>Non</v>
      </c>
      <c r="I12" s="14">
        <f t="shared" si="1"/>
        <v>0</v>
      </c>
      <c r="J12" s="117"/>
      <c r="K12" s="145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0</v>
      </c>
      <c r="AM12" s="5">
        <f t="shared" si="4"/>
        <v>0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>
      <c r="A13" s="39">
        <f t="shared" si="6"/>
        <v>8</v>
      </c>
      <c r="B13" s="51"/>
      <c r="C13" s="52"/>
      <c r="D13" s="57"/>
      <c r="E13" s="57"/>
      <c r="F13" s="58"/>
      <c r="G13" s="57"/>
      <c r="H13" s="39" t="str">
        <f t="shared" si="0"/>
        <v>Non</v>
      </c>
      <c r="I13" s="14">
        <f t="shared" si="1"/>
        <v>0</v>
      </c>
      <c r="J13" s="117"/>
      <c r="K13" s="145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0</v>
      </c>
      <c r="AM13" s="5">
        <f t="shared" si="4"/>
        <v>0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>
      <c r="A14" s="39">
        <f t="shared" si="6"/>
        <v>9</v>
      </c>
      <c r="B14" s="51"/>
      <c r="C14" s="52"/>
      <c r="D14" s="57"/>
      <c r="E14" s="57"/>
      <c r="F14" s="58"/>
      <c r="G14" s="57"/>
      <c r="H14" s="39" t="str">
        <f t="shared" si="0"/>
        <v>Non</v>
      </c>
      <c r="I14" s="14">
        <f t="shared" si="1"/>
        <v>0</v>
      </c>
      <c r="J14" s="117"/>
      <c r="K14" s="145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>
      <c r="A15" s="39">
        <f t="shared" si="6"/>
        <v>10</v>
      </c>
      <c r="B15" s="51"/>
      <c r="C15" s="52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5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>
      <c r="A16" s="62">
        <f t="shared" si="6"/>
        <v>11</v>
      </c>
      <c r="B16" s="51"/>
      <c r="C16" s="52"/>
      <c r="D16" s="57"/>
      <c r="E16" s="57"/>
      <c r="F16" s="58"/>
      <c r="G16" s="57"/>
      <c r="H16" s="39" t="str">
        <f t="shared" si="0"/>
        <v>Non</v>
      </c>
      <c r="I16" s="14">
        <f t="shared" si="1"/>
        <v>0</v>
      </c>
      <c r="J16" s="117"/>
      <c r="K16" s="145">
        <f t="shared" si="2"/>
        <v>0</v>
      </c>
      <c r="L16" s="15"/>
      <c r="M16" s="16"/>
      <c r="N16" s="54"/>
      <c r="O16" s="16"/>
      <c r="P16" s="54"/>
      <c r="Q16" s="55"/>
      <c r="R16" s="59"/>
      <c r="S16" s="16"/>
      <c r="T16" s="59"/>
      <c r="U16" s="55"/>
      <c r="V16" s="59"/>
      <c r="W16" s="16"/>
      <c r="X16" s="59"/>
      <c r="Y16" s="16"/>
      <c r="Z16" s="59"/>
      <c r="AA16" s="55"/>
      <c r="AB16" s="59"/>
      <c r="AC16" s="16"/>
      <c r="AD16" s="54"/>
      <c r="AE16" s="55"/>
      <c r="AF16" s="59"/>
      <c r="AG16" s="16"/>
      <c r="AH16" s="59"/>
      <c r="AI16" s="16"/>
      <c r="AJ16" s="55"/>
      <c r="AK16" s="82"/>
      <c r="AL16" s="4">
        <f t="shared" si="3"/>
        <v>0</v>
      </c>
      <c r="AM16" s="5">
        <f t="shared" si="4"/>
        <v>0</v>
      </c>
      <c r="AN16" s="94">
        <f aca="true" t="shared" si="7" ref="AN16:BA25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/>
    </row>
    <row r="17" spans="1:55" s="97" customFormat="1" ht="24.75" customHeight="1">
      <c r="A17" s="39">
        <f t="shared" si="6"/>
        <v>12</v>
      </c>
      <c r="B17" s="51"/>
      <c r="C17" s="52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5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/>
    </row>
    <row r="18" spans="1:55" s="97" customFormat="1" ht="24.75" customHeight="1">
      <c r="A18" s="39">
        <f t="shared" si="6"/>
        <v>13</v>
      </c>
      <c r="B18" s="51"/>
      <c r="C18" s="52"/>
      <c r="D18" s="57"/>
      <c r="E18" s="57"/>
      <c r="F18" s="58"/>
      <c r="G18" s="57"/>
      <c r="H18" s="39" t="str">
        <f t="shared" si="0"/>
        <v>Non</v>
      </c>
      <c r="I18" s="14">
        <f t="shared" si="1"/>
        <v>0</v>
      </c>
      <c r="J18" s="117"/>
      <c r="K18" s="145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/>
    </row>
    <row r="19" spans="1:55" s="97" customFormat="1" ht="24.75" customHeight="1">
      <c r="A19" s="39">
        <f aca="true" t="shared" si="8" ref="A19:A35">A18+1</f>
        <v>14</v>
      </c>
      <c r="B19" s="51"/>
      <c r="C19" s="52"/>
      <c r="D19" s="57"/>
      <c r="E19" s="57"/>
      <c r="F19" s="58"/>
      <c r="G19" s="57"/>
      <c r="H19" s="39" t="str">
        <f t="shared" si="0"/>
        <v>Non</v>
      </c>
      <c r="I19" s="14">
        <f t="shared" si="1"/>
        <v>0</v>
      </c>
      <c r="J19" s="117"/>
      <c r="K19" s="145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/>
    </row>
    <row r="20" spans="1:55" s="97" customFormat="1" ht="24.75" customHeight="1">
      <c r="A20" s="39">
        <f t="shared" si="8"/>
        <v>15</v>
      </c>
      <c r="B20" s="51"/>
      <c r="C20" s="52"/>
      <c r="D20" s="57"/>
      <c r="E20" s="57"/>
      <c r="F20" s="58"/>
      <c r="G20" s="57"/>
      <c r="H20" s="39" t="str">
        <f t="shared" si="0"/>
        <v>Non</v>
      </c>
      <c r="I20" s="14">
        <f t="shared" si="1"/>
        <v>0</v>
      </c>
      <c r="J20" s="117"/>
      <c r="K20" s="145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/>
    </row>
    <row r="21" spans="1:55" s="97" customFormat="1" ht="24.75" customHeight="1">
      <c r="A21" s="39">
        <f t="shared" si="8"/>
        <v>16</v>
      </c>
      <c r="B21" s="51"/>
      <c r="C21" s="56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5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75" customHeight="1">
      <c r="A22" s="39">
        <f t="shared" si="8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5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75" customHeight="1">
      <c r="A23" s="39">
        <f t="shared" si="8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5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75" customHeight="1">
      <c r="A24" s="39">
        <f t="shared" si="8"/>
        <v>19</v>
      </c>
      <c r="B24" s="51"/>
      <c r="C24" s="52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5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  <c r="BC24" s="96"/>
    </row>
    <row r="25" spans="1:55" s="97" customFormat="1" ht="24.75" customHeight="1">
      <c r="A25" s="39">
        <f t="shared" si="8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5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t="shared" si="4"/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  <c r="BC25" s="96"/>
    </row>
    <row r="26" spans="1:55" s="97" customFormat="1" ht="24.75" customHeight="1">
      <c r="A26" s="39">
        <f t="shared" si="8"/>
        <v>21</v>
      </c>
      <c r="B26" s="51"/>
      <c r="C26" s="52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5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4"/>
        <v>0</v>
      </c>
      <c r="AN26" s="94">
        <f aca="true" t="shared" si="9" ref="AN26:BA32">IF($AM26&gt;Nbcourse+AN$3-1-$J26,LARGE($L26:$AK26,Nbcourse+AN$3-$J26),0)</f>
        <v>0</v>
      </c>
      <c r="AO26" s="4">
        <f t="shared" si="9"/>
        <v>0</v>
      </c>
      <c r="AP26" s="4">
        <f t="shared" si="9"/>
        <v>0</v>
      </c>
      <c r="AQ26" s="4">
        <f t="shared" si="9"/>
        <v>0</v>
      </c>
      <c r="AR26" s="4">
        <f t="shared" si="9"/>
        <v>0</v>
      </c>
      <c r="AS26" s="4">
        <f t="shared" si="9"/>
        <v>0</v>
      </c>
      <c r="AT26" s="4">
        <f t="shared" si="9"/>
        <v>0</v>
      </c>
      <c r="AU26" s="4">
        <f t="shared" si="9"/>
        <v>0</v>
      </c>
      <c r="AV26" s="4">
        <f t="shared" si="9"/>
        <v>0</v>
      </c>
      <c r="AW26" s="4">
        <f t="shared" si="9"/>
        <v>0</v>
      </c>
      <c r="AX26" s="4">
        <f t="shared" si="9"/>
        <v>0</v>
      </c>
      <c r="AY26" s="4">
        <f t="shared" si="9"/>
        <v>0</v>
      </c>
      <c r="AZ26" s="4">
        <f t="shared" si="9"/>
        <v>0</v>
      </c>
      <c r="BA26" s="95">
        <f t="shared" si="9"/>
        <v>0</v>
      </c>
      <c r="BB26" s="96"/>
      <c r="BC26" s="96"/>
    </row>
    <row r="27" spans="1:55" s="97" customFormat="1" ht="24.75" customHeight="1">
      <c r="A27" s="39">
        <f t="shared" si="8"/>
        <v>22</v>
      </c>
      <c r="B27" s="51"/>
      <c r="C27" s="52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5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4"/>
        <v>0</v>
      </c>
      <c r="AN27" s="94">
        <f t="shared" si="9"/>
        <v>0</v>
      </c>
      <c r="AO27" s="4">
        <f t="shared" si="9"/>
        <v>0</v>
      </c>
      <c r="AP27" s="4">
        <f t="shared" si="9"/>
        <v>0</v>
      </c>
      <c r="AQ27" s="4">
        <f t="shared" si="9"/>
        <v>0</v>
      </c>
      <c r="AR27" s="4">
        <f t="shared" si="9"/>
        <v>0</v>
      </c>
      <c r="AS27" s="4">
        <f t="shared" si="9"/>
        <v>0</v>
      </c>
      <c r="AT27" s="4">
        <f t="shared" si="9"/>
        <v>0</v>
      </c>
      <c r="AU27" s="4">
        <f t="shared" si="9"/>
        <v>0</v>
      </c>
      <c r="AV27" s="4">
        <f t="shared" si="9"/>
        <v>0</v>
      </c>
      <c r="AW27" s="4">
        <f t="shared" si="9"/>
        <v>0</v>
      </c>
      <c r="AX27" s="4">
        <f t="shared" si="9"/>
        <v>0</v>
      </c>
      <c r="AY27" s="4">
        <f t="shared" si="9"/>
        <v>0</v>
      </c>
      <c r="AZ27" s="4">
        <f t="shared" si="9"/>
        <v>0</v>
      </c>
      <c r="BA27" s="95">
        <f t="shared" si="9"/>
        <v>0</v>
      </c>
      <c r="BB27" s="96"/>
      <c r="BC27" s="96"/>
    </row>
    <row r="28" spans="1:55" s="97" customFormat="1" ht="24.75" customHeight="1">
      <c r="A28" s="39">
        <f t="shared" si="8"/>
        <v>23</v>
      </c>
      <c r="B28" s="51"/>
      <c r="C28" s="52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5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aca="true" t="shared" si="10" ref="AM28:AM35">COUNTA(L28:AK28)</f>
        <v>0</v>
      </c>
      <c r="AN28" s="94">
        <f t="shared" si="9"/>
        <v>0</v>
      </c>
      <c r="AO28" s="4">
        <f t="shared" si="9"/>
        <v>0</v>
      </c>
      <c r="AP28" s="4">
        <f t="shared" si="9"/>
        <v>0</v>
      </c>
      <c r="AQ28" s="4">
        <f t="shared" si="9"/>
        <v>0</v>
      </c>
      <c r="AR28" s="4">
        <f t="shared" si="9"/>
        <v>0</v>
      </c>
      <c r="AS28" s="4">
        <f t="shared" si="9"/>
        <v>0</v>
      </c>
      <c r="AT28" s="4">
        <f t="shared" si="9"/>
        <v>0</v>
      </c>
      <c r="AU28" s="4">
        <f t="shared" si="9"/>
        <v>0</v>
      </c>
      <c r="AV28" s="4">
        <f t="shared" si="9"/>
        <v>0</v>
      </c>
      <c r="AW28" s="4">
        <f t="shared" si="9"/>
        <v>0</v>
      </c>
      <c r="AX28" s="4">
        <f t="shared" si="9"/>
        <v>0</v>
      </c>
      <c r="AY28" s="4">
        <f t="shared" si="9"/>
        <v>0</v>
      </c>
      <c r="AZ28" s="4">
        <f t="shared" si="9"/>
        <v>0</v>
      </c>
      <c r="BA28" s="95">
        <f t="shared" si="9"/>
        <v>0</v>
      </c>
      <c r="BB28" s="96"/>
      <c r="BC28" s="96"/>
    </row>
    <row r="29" spans="1:55" s="97" customFormat="1" ht="24.75" customHeight="1">
      <c r="A29" s="39">
        <f t="shared" si="8"/>
        <v>24</v>
      </c>
      <c r="B29" s="51"/>
      <c r="C29" s="52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5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10"/>
        <v>0</v>
      </c>
      <c r="AN29" s="94">
        <f t="shared" si="9"/>
        <v>0</v>
      </c>
      <c r="AO29" s="4">
        <f t="shared" si="9"/>
        <v>0</v>
      </c>
      <c r="AP29" s="4">
        <f t="shared" si="9"/>
        <v>0</v>
      </c>
      <c r="AQ29" s="4">
        <f t="shared" si="9"/>
        <v>0</v>
      </c>
      <c r="AR29" s="4">
        <f t="shared" si="9"/>
        <v>0</v>
      </c>
      <c r="AS29" s="4">
        <f t="shared" si="9"/>
        <v>0</v>
      </c>
      <c r="AT29" s="4">
        <f t="shared" si="9"/>
        <v>0</v>
      </c>
      <c r="AU29" s="4">
        <f t="shared" si="9"/>
        <v>0</v>
      </c>
      <c r="AV29" s="4">
        <f t="shared" si="9"/>
        <v>0</v>
      </c>
      <c r="AW29" s="4">
        <f t="shared" si="9"/>
        <v>0</v>
      </c>
      <c r="AX29" s="4">
        <f t="shared" si="9"/>
        <v>0</v>
      </c>
      <c r="AY29" s="4">
        <f t="shared" si="9"/>
        <v>0</v>
      </c>
      <c r="AZ29" s="4">
        <f t="shared" si="9"/>
        <v>0</v>
      </c>
      <c r="BA29" s="95">
        <f t="shared" si="9"/>
        <v>0</v>
      </c>
      <c r="BB29" s="96"/>
      <c r="BC29" s="96"/>
    </row>
    <row r="30" spans="1:55" s="97" customFormat="1" ht="24.75" customHeight="1">
      <c r="A30" s="39">
        <f t="shared" si="8"/>
        <v>25</v>
      </c>
      <c r="B30" s="51"/>
      <c r="C30" s="52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5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10"/>
        <v>0</v>
      </c>
      <c r="AN30" s="94">
        <f t="shared" si="9"/>
        <v>0</v>
      </c>
      <c r="AO30" s="4">
        <f t="shared" si="9"/>
        <v>0</v>
      </c>
      <c r="AP30" s="4">
        <f t="shared" si="9"/>
        <v>0</v>
      </c>
      <c r="AQ30" s="4">
        <f t="shared" si="9"/>
        <v>0</v>
      </c>
      <c r="AR30" s="4">
        <f t="shared" si="9"/>
        <v>0</v>
      </c>
      <c r="AS30" s="4">
        <f t="shared" si="9"/>
        <v>0</v>
      </c>
      <c r="AT30" s="4">
        <f t="shared" si="9"/>
        <v>0</v>
      </c>
      <c r="AU30" s="4">
        <f t="shared" si="9"/>
        <v>0</v>
      </c>
      <c r="AV30" s="4">
        <f t="shared" si="9"/>
        <v>0</v>
      </c>
      <c r="AW30" s="4">
        <f t="shared" si="9"/>
        <v>0</v>
      </c>
      <c r="AX30" s="4">
        <f t="shared" si="9"/>
        <v>0</v>
      </c>
      <c r="AY30" s="4">
        <f t="shared" si="9"/>
        <v>0</v>
      </c>
      <c r="AZ30" s="4">
        <f t="shared" si="9"/>
        <v>0</v>
      </c>
      <c r="BA30" s="95">
        <f t="shared" si="9"/>
        <v>0</v>
      </c>
      <c r="BB30" s="96"/>
      <c r="BC30" s="96"/>
    </row>
    <row r="31" spans="1:55" s="97" customFormat="1" ht="24.75" customHeight="1">
      <c r="A31" s="39">
        <f t="shared" si="8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5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10"/>
        <v>0</v>
      </c>
      <c r="AN31" s="94">
        <f t="shared" si="9"/>
        <v>0</v>
      </c>
      <c r="AO31" s="4">
        <f t="shared" si="9"/>
        <v>0</v>
      </c>
      <c r="AP31" s="4">
        <f t="shared" si="9"/>
        <v>0</v>
      </c>
      <c r="AQ31" s="4">
        <f t="shared" si="9"/>
        <v>0</v>
      </c>
      <c r="AR31" s="4">
        <f t="shared" si="9"/>
        <v>0</v>
      </c>
      <c r="AS31" s="4">
        <f t="shared" si="9"/>
        <v>0</v>
      </c>
      <c r="AT31" s="4">
        <f t="shared" si="9"/>
        <v>0</v>
      </c>
      <c r="AU31" s="4">
        <f t="shared" si="9"/>
        <v>0</v>
      </c>
      <c r="AV31" s="4">
        <f t="shared" si="9"/>
        <v>0</v>
      </c>
      <c r="AW31" s="4">
        <f t="shared" si="9"/>
        <v>0</v>
      </c>
      <c r="AX31" s="4">
        <f t="shared" si="9"/>
        <v>0</v>
      </c>
      <c r="AY31" s="4">
        <f t="shared" si="9"/>
        <v>0</v>
      </c>
      <c r="AZ31" s="4">
        <f t="shared" si="9"/>
        <v>0</v>
      </c>
      <c r="BA31" s="95">
        <f t="shared" si="9"/>
        <v>0</v>
      </c>
      <c r="BB31" s="96"/>
      <c r="BC31" s="96"/>
    </row>
    <row r="32" spans="1:55" s="97" customFormat="1" ht="24.75" customHeight="1">
      <c r="A32" s="39">
        <f t="shared" si="8"/>
        <v>27</v>
      </c>
      <c r="B32" s="51"/>
      <c r="C32" s="52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5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10"/>
        <v>0</v>
      </c>
      <c r="AN32" s="94">
        <f t="shared" si="9"/>
        <v>0</v>
      </c>
      <c r="AO32" s="4">
        <f t="shared" si="9"/>
        <v>0</v>
      </c>
      <c r="AP32" s="4">
        <f t="shared" si="9"/>
        <v>0</v>
      </c>
      <c r="AQ32" s="4">
        <f t="shared" si="9"/>
        <v>0</v>
      </c>
      <c r="AR32" s="4">
        <f t="shared" si="9"/>
        <v>0</v>
      </c>
      <c r="AS32" s="4">
        <f t="shared" si="9"/>
        <v>0</v>
      </c>
      <c r="AT32" s="4">
        <f t="shared" si="9"/>
        <v>0</v>
      </c>
      <c r="AU32" s="4">
        <f t="shared" si="9"/>
        <v>0</v>
      </c>
      <c r="AV32" s="4">
        <f t="shared" si="9"/>
        <v>0</v>
      </c>
      <c r="AW32" s="4">
        <f t="shared" si="9"/>
        <v>0</v>
      </c>
      <c r="AX32" s="4">
        <f t="shared" si="9"/>
        <v>0</v>
      </c>
      <c r="AY32" s="4">
        <f t="shared" si="9"/>
        <v>0</v>
      </c>
      <c r="AZ32" s="4">
        <f t="shared" si="9"/>
        <v>0</v>
      </c>
      <c r="BA32" s="95">
        <f t="shared" si="9"/>
        <v>0</v>
      </c>
      <c r="BB32" s="96"/>
      <c r="BC32" s="96"/>
    </row>
    <row r="33" spans="1:55" s="97" customFormat="1" ht="24.75" customHeight="1">
      <c r="A33" s="39">
        <f t="shared" si="8"/>
        <v>28</v>
      </c>
      <c r="B33" s="51"/>
      <c r="C33" s="52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5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10"/>
        <v>0</v>
      </c>
      <c r="AN33" s="94">
        <f>IF($AM33&gt;Nbcourse+AN$3-1-$J33,LARGE($L33:$AK33,Nbcourse+AN$3-$J33),0)</f>
        <v>0</v>
      </c>
      <c r="AO33" s="4">
        <f>IF($AM33&gt;Nbcourse+AO$3-1-$J33,LARGE($L33:$AK33,Nbcourse+AO$3-$J33),0)</f>
        <v>0</v>
      </c>
      <c r="AP33" s="4">
        <f>IF($AM33&gt;Nbcourse+AP$3-1-$J33,LARGE($L33:$AK33,Nbcourse+AP$3-$J33),0)</f>
        <v>0</v>
      </c>
      <c r="AQ33" s="4">
        <f aca="true" t="shared" si="11" ref="AQ33:BA33">IF($AM33&gt;Nbcourse+AQ$3-1-$J33,LARGE($L33:$AK33,Nbcourse+AQ$3-$J33),0)</f>
        <v>0</v>
      </c>
      <c r="AR33" s="4">
        <f t="shared" si="11"/>
        <v>0</v>
      </c>
      <c r="AS33" s="4">
        <f t="shared" si="11"/>
        <v>0</v>
      </c>
      <c r="AT33" s="4">
        <f t="shared" si="11"/>
        <v>0</v>
      </c>
      <c r="AU33" s="4">
        <f t="shared" si="11"/>
        <v>0</v>
      </c>
      <c r="AV33" s="4">
        <f t="shared" si="11"/>
        <v>0</v>
      </c>
      <c r="AW33" s="4">
        <f t="shared" si="11"/>
        <v>0</v>
      </c>
      <c r="AX33" s="4">
        <f t="shared" si="11"/>
        <v>0</v>
      </c>
      <c r="AY33" s="4">
        <f t="shared" si="11"/>
        <v>0</v>
      </c>
      <c r="AZ33" s="4">
        <f t="shared" si="11"/>
        <v>0</v>
      </c>
      <c r="BA33" s="95">
        <f t="shared" si="11"/>
        <v>0</v>
      </c>
      <c r="BB33" s="96"/>
      <c r="BC33" s="96"/>
    </row>
    <row r="34" spans="1:55" s="97" customFormat="1" ht="24.75" customHeight="1">
      <c r="A34" s="39">
        <f t="shared" si="8"/>
        <v>29</v>
      </c>
      <c r="B34" s="51"/>
      <c r="C34" s="52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5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10"/>
        <v>0</v>
      </c>
      <c r="AN34" s="94">
        <f aca="true" t="shared" si="12" ref="AN34:BA35">IF($AM34&gt;Nbcourse+AN$3-1-$J34,LARGE($L34:$AK34,Nbcourse+AN$3-$J34),0)</f>
        <v>0</v>
      </c>
      <c r="AO34" s="4">
        <f t="shared" si="12"/>
        <v>0</v>
      </c>
      <c r="AP34" s="4">
        <f t="shared" si="12"/>
        <v>0</v>
      </c>
      <c r="AQ34" s="4">
        <f t="shared" si="12"/>
        <v>0</v>
      </c>
      <c r="AR34" s="4">
        <f t="shared" si="12"/>
        <v>0</v>
      </c>
      <c r="AS34" s="4">
        <f t="shared" si="12"/>
        <v>0</v>
      </c>
      <c r="AT34" s="4">
        <f t="shared" si="12"/>
        <v>0</v>
      </c>
      <c r="AU34" s="4">
        <f t="shared" si="12"/>
        <v>0</v>
      </c>
      <c r="AV34" s="4">
        <f t="shared" si="12"/>
        <v>0</v>
      </c>
      <c r="AW34" s="4">
        <f t="shared" si="12"/>
        <v>0</v>
      </c>
      <c r="AX34" s="4">
        <f t="shared" si="12"/>
        <v>0</v>
      </c>
      <c r="AY34" s="4">
        <f t="shared" si="12"/>
        <v>0</v>
      </c>
      <c r="AZ34" s="4">
        <f t="shared" si="12"/>
        <v>0</v>
      </c>
      <c r="BA34" s="95">
        <f t="shared" si="12"/>
        <v>0</v>
      </c>
      <c r="BB34" s="96"/>
      <c r="BC34" s="96"/>
    </row>
    <row r="35" spans="1:55" s="97" customFormat="1" ht="24.75" customHeight="1" thickBot="1">
      <c r="A35" s="39">
        <f t="shared" si="8"/>
        <v>30</v>
      </c>
      <c r="B35" s="51"/>
      <c r="C35" s="52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5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10"/>
        <v>0</v>
      </c>
      <c r="AN35" s="94">
        <f t="shared" si="12"/>
        <v>0</v>
      </c>
      <c r="AO35" s="4">
        <f t="shared" si="12"/>
        <v>0</v>
      </c>
      <c r="AP35" s="4">
        <f t="shared" si="12"/>
        <v>0</v>
      </c>
      <c r="AQ35" s="4">
        <f t="shared" si="12"/>
        <v>0</v>
      </c>
      <c r="AR35" s="4">
        <f t="shared" si="12"/>
        <v>0</v>
      </c>
      <c r="AS35" s="4">
        <f t="shared" si="12"/>
        <v>0</v>
      </c>
      <c r="AT35" s="4">
        <f t="shared" si="12"/>
        <v>0</v>
      </c>
      <c r="AU35" s="4">
        <f t="shared" si="12"/>
        <v>0</v>
      </c>
      <c r="AV35" s="4">
        <f t="shared" si="12"/>
        <v>0</v>
      </c>
      <c r="AW35" s="4">
        <f t="shared" si="12"/>
        <v>0</v>
      </c>
      <c r="AX35" s="4">
        <f t="shared" si="12"/>
        <v>0</v>
      </c>
      <c r="AY35" s="4">
        <f t="shared" si="12"/>
        <v>0</v>
      </c>
      <c r="AZ35" s="4">
        <f t="shared" si="12"/>
        <v>0</v>
      </c>
      <c r="BA35" s="95">
        <f t="shared" si="12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6"/>
      <c r="L36" s="87">
        <f>COUNT(L$6:L35)</f>
        <v>1</v>
      </c>
      <c r="M36" s="88">
        <f>COUNT(M$6:M35)</f>
        <v>1</v>
      </c>
      <c r="N36" s="89">
        <f>COUNT(N$6:N35)</f>
        <v>3</v>
      </c>
      <c r="O36" s="88">
        <f>COUNT(O$6:O35)</f>
        <v>3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/>
      <c r="U36" s="90"/>
      <c r="V36" s="91"/>
      <c r="W36" s="88"/>
      <c r="X36" s="91"/>
      <c r="Y36" s="88"/>
      <c r="Z36" s="91"/>
      <c r="AA36" s="90"/>
      <c r="AB36" s="91"/>
      <c r="AC36" s="88"/>
      <c r="AD36" s="89"/>
      <c r="AE36" s="90"/>
      <c r="AF36" s="91"/>
      <c r="AG36" s="88"/>
      <c r="AH36" s="91"/>
      <c r="AI36" s="88"/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57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0.32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1">
    <pageSetUpPr fitToPage="1"/>
  </sheetPr>
  <dimension ref="A1:BC41"/>
  <sheetViews>
    <sheetView zoomScale="80" zoomScaleNormal="80" zoomScalePageLayoutView="0" workbookViewId="0" topLeftCell="A1">
      <pane xSplit="11" ySplit="5" topLeftCell="L6" activePane="bottomRight" state="frozen"/>
      <selection pane="topLeft" activeCell="K8" sqref="K8"/>
      <selection pane="topRight" activeCell="K8" sqref="K8"/>
      <selection pane="bottomLeft" activeCell="K8" sqref="K8"/>
      <selection pane="bottomRight" activeCell="D6" sqref="D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35</v>
      </c>
      <c r="B1" s="17"/>
      <c r="C1" s="17"/>
      <c r="D1" s="17"/>
      <c r="E1" s="17"/>
      <c r="F1" s="17"/>
      <c r="G1" s="17"/>
      <c r="H1" s="19" t="s">
        <v>27</v>
      </c>
      <c r="I1" s="17"/>
      <c r="L1" s="19"/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5" t="s">
        <v>10</v>
      </c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7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58" t="s">
        <v>21</v>
      </c>
      <c r="K3" s="162" t="s">
        <v>24</v>
      </c>
      <c r="L3" s="161">
        <v>43527</v>
      </c>
      <c r="M3" s="157"/>
      <c r="N3" s="157">
        <v>43646</v>
      </c>
      <c r="O3" s="157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7">
        <v>43730</v>
      </c>
      <c r="AK3" s="168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59"/>
      <c r="K4" s="163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38"/>
      <c r="B5" s="139"/>
      <c r="C5" s="140"/>
      <c r="D5" s="141" t="s">
        <v>23</v>
      </c>
      <c r="E5" s="141"/>
      <c r="F5" s="142"/>
      <c r="G5" s="141"/>
      <c r="H5" s="143"/>
      <c r="I5" s="144"/>
      <c r="J5" s="160"/>
      <c r="K5" s="164"/>
      <c r="L5" s="134" t="s">
        <v>55</v>
      </c>
      <c r="M5" s="133"/>
      <c r="N5" s="132" t="s">
        <v>186</v>
      </c>
      <c r="O5" s="133"/>
      <c r="P5" s="132"/>
      <c r="Q5" s="133"/>
      <c r="R5" s="134"/>
      <c r="S5" s="133"/>
      <c r="T5" s="134"/>
      <c r="U5" s="133"/>
      <c r="V5" s="134"/>
      <c r="W5" s="133"/>
      <c r="X5" s="134"/>
      <c r="Y5" s="133"/>
      <c r="Z5" s="134"/>
      <c r="AA5" s="133"/>
      <c r="AB5" s="134"/>
      <c r="AC5" s="133"/>
      <c r="AD5" s="132"/>
      <c r="AE5" s="133"/>
      <c r="AF5" s="132"/>
      <c r="AG5" s="133"/>
      <c r="AH5" s="132"/>
      <c r="AI5" s="133"/>
      <c r="AJ5" s="132"/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111"/>
      <c r="C6" s="128"/>
      <c r="D6" s="57" t="s">
        <v>109</v>
      </c>
      <c r="E6" s="57" t="s">
        <v>110</v>
      </c>
      <c r="F6" s="58"/>
      <c r="G6" s="150" t="s">
        <v>38</v>
      </c>
      <c r="H6" s="39" t="str">
        <f aca="true" t="shared" si="0" ref="H6:H35">IF(COUNTA(AK6)&gt;0,IF(COUNTA(L6:AK6)&lt;classé,"Non","Oui"),"Non")</f>
        <v>Non</v>
      </c>
      <c r="I6" s="115">
        <f aca="true" t="shared" si="1" ref="I6:I35">SUM(L6:AK6)-SUM(AN6:BA6)+K6</f>
        <v>160</v>
      </c>
      <c r="J6" s="116"/>
      <c r="K6" s="145">
        <f aca="true" t="shared" si="2" ref="K6:K34">COUNTIF(L$5:AK$5,$D6)*2</f>
        <v>0</v>
      </c>
      <c r="L6" s="118">
        <v>40</v>
      </c>
      <c r="M6" s="119">
        <v>40</v>
      </c>
      <c r="N6" s="120">
        <v>40</v>
      </c>
      <c r="O6" s="119">
        <v>40</v>
      </c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/>
      <c r="AK6" s="123"/>
      <c r="AL6" s="4">
        <f aca="true" t="shared" si="3" ref="AL6:AL35">MAX(L6:AK6)</f>
        <v>40</v>
      </c>
      <c r="AM6" s="5">
        <f aca="true" t="shared" si="4" ref="AM6:AM35">COUNTA(L6:AK6)</f>
        <v>4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75" customHeight="1">
      <c r="A7" s="39">
        <f aca="true" t="shared" si="6" ref="A7:A35">A6+1</f>
        <v>2</v>
      </c>
      <c r="B7" s="51"/>
      <c r="C7" s="56"/>
      <c r="D7" s="57" t="s">
        <v>55</v>
      </c>
      <c r="E7" s="57" t="s">
        <v>108</v>
      </c>
      <c r="F7" s="58"/>
      <c r="G7" s="150" t="s">
        <v>38</v>
      </c>
      <c r="H7" s="39" t="str">
        <f t="shared" si="0"/>
        <v>Non</v>
      </c>
      <c r="I7" s="14">
        <f t="shared" si="1"/>
        <v>150</v>
      </c>
      <c r="J7" s="117"/>
      <c r="K7" s="145">
        <f t="shared" si="2"/>
        <v>2</v>
      </c>
      <c r="L7" s="15">
        <v>50</v>
      </c>
      <c r="M7" s="16">
        <v>50</v>
      </c>
      <c r="N7" s="54">
        <v>22</v>
      </c>
      <c r="O7" s="16">
        <v>26</v>
      </c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3"/>
        <v>50</v>
      </c>
      <c r="AM7" s="5">
        <f t="shared" si="4"/>
        <v>4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39">
        <f t="shared" si="6"/>
        <v>3</v>
      </c>
      <c r="B8" s="51"/>
      <c r="C8" s="56"/>
      <c r="D8" s="57" t="s">
        <v>176</v>
      </c>
      <c r="E8" s="57" t="s">
        <v>177</v>
      </c>
      <c r="F8" s="58"/>
      <c r="G8" s="150" t="s">
        <v>38</v>
      </c>
      <c r="H8" s="39" t="str">
        <f t="shared" si="0"/>
        <v>Non</v>
      </c>
      <c r="I8" s="14">
        <f t="shared" si="1"/>
        <v>100</v>
      </c>
      <c r="J8" s="117"/>
      <c r="K8" s="145">
        <f t="shared" si="2"/>
        <v>0</v>
      </c>
      <c r="L8" s="15"/>
      <c r="M8" s="16"/>
      <c r="N8" s="54">
        <v>50</v>
      </c>
      <c r="O8" s="16">
        <v>50</v>
      </c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50</v>
      </c>
      <c r="AM8" s="5">
        <f t="shared" si="4"/>
        <v>2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>
      <c r="A9" s="39">
        <f t="shared" si="6"/>
        <v>4</v>
      </c>
      <c r="B9" s="51"/>
      <c r="C9" s="52"/>
      <c r="D9" s="57" t="s">
        <v>178</v>
      </c>
      <c r="E9" s="57" t="s">
        <v>179</v>
      </c>
      <c r="F9" s="58"/>
      <c r="G9" s="150" t="s">
        <v>38</v>
      </c>
      <c r="H9" s="39" t="str">
        <f t="shared" si="0"/>
        <v>Non</v>
      </c>
      <c r="I9" s="14">
        <f t="shared" si="1"/>
        <v>64</v>
      </c>
      <c r="J9" s="117"/>
      <c r="K9" s="145">
        <f t="shared" si="2"/>
        <v>0</v>
      </c>
      <c r="L9" s="15"/>
      <c r="M9" s="16"/>
      <c r="N9" s="54">
        <v>32</v>
      </c>
      <c r="O9" s="16">
        <v>32</v>
      </c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32</v>
      </c>
      <c r="AM9" s="5">
        <f t="shared" si="4"/>
        <v>2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4.75" customHeight="1">
      <c r="A10" s="39">
        <f aca="true" t="shared" si="7" ref="A10:A15">A9+1</f>
        <v>5</v>
      </c>
      <c r="B10" s="51"/>
      <c r="C10" s="56"/>
      <c r="D10" s="57" t="s">
        <v>180</v>
      </c>
      <c r="E10" s="57" t="s">
        <v>181</v>
      </c>
      <c r="F10" s="58"/>
      <c r="G10" s="150" t="s">
        <v>38</v>
      </c>
      <c r="H10" s="39" t="str">
        <f t="shared" si="0"/>
        <v>Non</v>
      </c>
      <c r="I10" s="14">
        <f t="shared" si="1"/>
        <v>45</v>
      </c>
      <c r="J10" s="117"/>
      <c r="K10" s="145">
        <f t="shared" si="2"/>
        <v>0</v>
      </c>
      <c r="L10" s="15"/>
      <c r="M10" s="16"/>
      <c r="N10" s="54">
        <v>26</v>
      </c>
      <c r="O10" s="16">
        <v>19</v>
      </c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26</v>
      </c>
      <c r="AM10" s="5">
        <f t="shared" si="4"/>
        <v>2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>
      <c r="A11" s="39">
        <f t="shared" si="7"/>
        <v>6</v>
      </c>
      <c r="B11" s="51"/>
      <c r="C11" s="56"/>
      <c r="D11" s="57" t="s">
        <v>183</v>
      </c>
      <c r="E11" s="57" t="s">
        <v>182</v>
      </c>
      <c r="F11" s="58"/>
      <c r="G11" s="150" t="s">
        <v>38</v>
      </c>
      <c r="H11" s="39" t="str">
        <f t="shared" si="0"/>
        <v>Non</v>
      </c>
      <c r="I11" s="14">
        <f t="shared" si="1"/>
        <v>42</v>
      </c>
      <c r="J11" s="117"/>
      <c r="K11" s="145">
        <f t="shared" si="2"/>
        <v>0</v>
      </c>
      <c r="L11" s="15"/>
      <c r="M11" s="16"/>
      <c r="N11" s="54">
        <v>20</v>
      </c>
      <c r="O11" s="16">
        <v>22</v>
      </c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22</v>
      </c>
      <c r="AM11" s="5">
        <f t="shared" si="4"/>
        <v>2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>
      <c r="A12" s="39">
        <f t="shared" si="7"/>
        <v>7</v>
      </c>
      <c r="B12" s="51"/>
      <c r="C12" s="56"/>
      <c r="D12" s="150" t="s">
        <v>184</v>
      </c>
      <c r="E12" s="57" t="s">
        <v>185</v>
      </c>
      <c r="F12" s="58"/>
      <c r="G12" s="150" t="s">
        <v>38</v>
      </c>
      <c r="H12" s="39" t="str">
        <f t="shared" si="0"/>
        <v>Non</v>
      </c>
      <c r="I12" s="14">
        <f t="shared" si="1"/>
        <v>39</v>
      </c>
      <c r="J12" s="117"/>
      <c r="K12" s="145">
        <f t="shared" si="2"/>
        <v>0</v>
      </c>
      <c r="L12" s="15"/>
      <c r="M12" s="16"/>
      <c r="N12" s="54">
        <v>19</v>
      </c>
      <c r="O12" s="16">
        <v>20</v>
      </c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20</v>
      </c>
      <c r="AM12" s="5">
        <f t="shared" si="4"/>
        <v>2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>
      <c r="A13" s="39">
        <f t="shared" si="7"/>
        <v>8</v>
      </c>
      <c r="B13" s="51"/>
      <c r="C13" s="56"/>
      <c r="D13" s="57" t="s">
        <v>186</v>
      </c>
      <c r="E13" s="57" t="s">
        <v>187</v>
      </c>
      <c r="F13" s="58"/>
      <c r="G13" s="150" t="s">
        <v>38</v>
      </c>
      <c r="H13" s="39" t="str">
        <f t="shared" si="0"/>
        <v>Non</v>
      </c>
      <c r="I13" s="14">
        <f t="shared" si="1"/>
        <v>37</v>
      </c>
      <c r="J13" s="117"/>
      <c r="K13" s="145">
        <f t="shared" si="2"/>
        <v>2</v>
      </c>
      <c r="L13" s="15"/>
      <c r="M13" s="16"/>
      <c r="N13" s="54">
        <v>18</v>
      </c>
      <c r="O13" s="16">
        <v>17</v>
      </c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18</v>
      </c>
      <c r="AM13" s="5">
        <f t="shared" si="4"/>
        <v>2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>
      <c r="A14" s="39">
        <f t="shared" si="7"/>
        <v>9</v>
      </c>
      <c r="B14" s="51"/>
      <c r="C14" s="56"/>
      <c r="D14" s="57" t="s">
        <v>158</v>
      </c>
      <c r="E14" s="57" t="s">
        <v>188</v>
      </c>
      <c r="F14" s="58"/>
      <c r="G14" s="150" t="s">
        <v>38</v>
      </c>
      <c r="H14" s="39" t="str">
        <f t="shared" si="0"/>
        <v>Non</v>
      </c>
      <c r="I14" s="14">
        <f t="shared" si="1"/>
        <v>35</v>
      </c>
      <c r="J14" s="117"/>
      <c r="K14" s="145">
        <f t="shared" si="2"/>
        <v>0</v>
      </c>
      <c r="L14" s="15"/>
      <c r="M14" s="16"/>
      <c r="N14" s="54">
        <v>17</v>
      </c>
      <c r="O14" s="16">
        <v>18</v>
      </c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18</v>
      </c>
      <c r="AM14" s="5">
        <f t="shared" si="4"/>
        <v>2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>
      <c r="A15" s="39">
        <f t="shared" si="7"/>
        <v>10</v>
      </c>
      <c r="B15" s="51"/>
      <c r="C15" s="56"/>
      <c r="D15" s="57"/>
      <c r="E15" s="57"/>
      <c r="F15" s="58"/>
      <c r="G15" s="150"/>
      <c r="H15" s="39" t="str">
        <f t="shared" si="0"/>
        <v>Non</v>
      </c>
      <c r="I15" s="14">
        <f t="shared" si="1"/>
        <v>0</v>
      </c>
      <c r="J15" s="117"/>
      <c r="K15" s="145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>
      <c r="A16" s="62">
        <f t="shared" si="6"/>
        <v>11</v>
      </c>
      <c r="B16" s="51"/>
      <c r="C16" s="52"/>
      <c r="D16" s="57"/>
      <c r="E16" s="57"/>
      <c r="F16" s="58"/>
      <c r="G16" s="57"/>
      <c r="H16" s="39" t="str">
        <f t="shared" si="0"/>
        <v>Non</v>
      </c>
      <c r="I16" s="63">
        <f t="shared" si="1"/>
        <v>0</v>
      </c>
      <c r="J16" s="124"/>
      <c r="K16" s="145">
        <f t="shared" si="2"/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0</v>
      </c>
      <c r="AM16" s="5">
        <f t="shared" si="4"/>
        <v>0</v>
      </c>
      <c r="AN16" s="94">
        <f aca="true" t="shared" si="8" ref="AN16:BA35">IF($AM16&gt;Nbcourse+AN$3-1-$J16,LARGE($L16:$AK16,Nbcourse+AN$3-$J16),0)</f>
        <v>0</v>
      </c>
      <c r="AO16" s="4">
        <f t="shared" si="8"/>
        <v>0</v>
      </c>
      <c r="AP16" s="4">
        <f t="shared" si="8"/>
        <v>0</v>
      </c>
      <c r="AQ16" s="4">
        <f t="shared" si="8"/>
        <v>0</v>
      </c>
      <c r="AR16" s="4">
        <f t="shared" si="8"/>
        <v>0</v>
      </c>
      <c r="AS16" s="4">
        <f t="shared" si="8"/>
        <v>0</v>
      </c>
      <c r="AT16" s="4">
        <f t="shared" si="8"/>
        <v>0</v>
      </c>
      <c r="AU16" s="4">
        <f t="shared" si="8"/>
        <v>0</v>
      </c>
      <c r="AV16" s="4">
        <f t="shared" si="8"/>
        <v>0</v>
      </c>
      <c r="AW16" s="4">
        <f t="shared" si="8"/>
        <v>0</v>
      </c>
      <c r="AX16" s="4">
        <f t="shared" si="8"/>
        <v>0</v>
      </c>
      <c r="AY16" s="4">
        <f t="shared" si="8"/>
        <v>0</v>
      </c>
      <c r="AZ16" s="4">
        <f t="shared" si="8"/>
        <v>0</v>
      </c>
      <c r="BA16" s="95">
        <f t="shared" si="8"/>
        <v>0</v>
      </c>
      <c r="BB16" s="96"/>
      <c r="BC16" s="96"/>
    </row>
    <row r="17" spans="1:55" s="97" customFormat="1" ht="24.75" customHeight="1">
      <c r="A17" s="39">
        <f t="shared" si="6"/>
        <v>12</v>
      </c>
      <c r="B17" s="51"/>
      <c r="C17" s="56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5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8"/>
        <v>0</v>
      </c>
      <c r="AO17" s="4">
        <f t="shared" si="8"/>
        <v>0</v>
      </c>
      <c r="AP17" s="4">
        <f t="shared" si="8"/>
        <v>0</v>
      </c>
      <c r="AQ17" s="4">
        <f t="shared" si="8"/>
        <v>0</v>
      </c>
      <c r="AR17" s="4">
        <f t="shared" si="8"/>
        <v>0</v>
      </c>
      <c r="AS17" s="4">
        <f t="shared" si="8"/>
        <v>0</v>
      </c>
      <c r="AT17" s="4">
        <f t="shared" si="8"/>
        <v>0</v>
      </c>
      <c r="AU17" s="4">
        <f t="shared" si="8"/>
        <v>0</v>
      </c>
      <c r="AV17" s="4">
        <f t="shared" si="8"/>
        <v>0</v>
      </c>
      <c r="AW17" s="4">
        <f t="shared" si="8"/>
        <v>0</v>
      </c>
      <c r="AX17" s="4">
        <f t="shared" si="8"/>
        <v>0</v>
      </c>
      <c r="AY17" s="4">
        <f t="shared" si="8"/>
        <v>0</v>
      </c>
      <c r="AZ17" s="4">
        <f t="shared" si="8"/>
        <v>0</v>
      </c>
      <c r="BA17" s="95">
        <f t="shared" si="8"/>
        <v>0</v>
      </c>
      <c r="BB17" s="96"/>
      <c r="BC17" s="96"/>
    </row>
    <row r="18" spans="1:55" s="97" customFormat="1" ht="24.75" customHeight="1">
      <c r="A18" s="39">
        <f t="shared" si="6"/>
        <v>13</v>
      </c>
      <c r="B18" s="51"/>
      <c r="C18" s="52"/>
      <c r="D18" s="8"/>
      <c r="E18" s="8"/>
      <c r="F18" s="53"/>
      <c r="G18" s="8"/>
      <c r="H18" s="39" t="str">
        <f t="shared" si="0"/>
        <v>Non</v>
      </c>
      <c r="I18" s="14">
        <f t="shared" si="1"/>
        <v>0</v>
      </c>
      <c r="J18" s="117"/>
      <c r="K18" s="145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8"/>
        <v>0</v>
      </c>
      <c r="AO18" s="4">
        <f t="shared" si="8"/>
        <v>0</v>
      </c>
      <c r="AP18" s="4">
        <f t="shared" si="8"/>
        <v>0</v>
      </c>
      <c r="AQ18" s="4">
        <f t="shared" si="8"/>
        <v>0</v>
      </c>
      <c r="AR18" s="4">
        <f t="shared" si="8"/>
        <v>0</v>
      </c>
      <c r="AS18" s="4">
        <f t="shared" si="8"/>
        <v>0</v>
      </c>
      <c r="AT18" s="4">
        <f t="shared" si="8"/>
        <v>0</v>
      </c>
      <c r="AU18" s="4">
        <f t="shared" si="8"/>
        <v>0</v>
      </c>
      <c r="AV18" s="4">
        <f t="shared" si="8"/>
        <v>0</v>
      </c>
      <c r="AW18" s="4">
        <f t="shared" si="8"/>
        <v>0</v>
      </c>
      <c r="AX18" s="4">
        <f t="shared" si="8"/>
        <v>0</v>
      </c>
      <c r="AY18" s="4">
        <f t="shared" si="8"/>
        <v>0</v>
      </c>
      <c r="AZ18" s="4">
        <f t="shared" si="8"/>
        <v>0</v>
      </c>
      <c r="BA18" s="95">
        <f t="shared" si="8"/>
        <v>0</v>
      </c>
      <c r="BB18" s="96"/>
      <c r="BC18" s="96"/>
    </row>
    <row r="19" spans="1:55" s="97" customFormat="1" ht="24.75" customHeight="1">
      <c r="A19" s="39">
        <f t="shared" si="6"/>
        <v>14</v>
      </c>
      <c r="B19" s="51"/>
      <c r="C19" s="56"/>
      <c r="D19" s="8"/>
      <c r="E19" s="8"/>
      <c r="F19" s="53"/>
      <c r="G19" s="8"/>
      <c r="H19" s="39" t="str">
        <f t="shared" si="0"/>
        <v>Non</v>
      </c>
      <c r="I19" s="14">
        <f t="shared" si="1"/>
        <v>0</v>
      </c>
      <c r="J19" s="117"/>
      <c r="K19" s="145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8"/>
        <v>0</v>
      </c>
      <c r="AO19" s="4">
        <f t="shared" si="8"/>
        <v>0</v>
      </c>
      <c r="AP19" s="4">
        <f t="shared" si="8"/>
        <v>0</v>
      </c>
      <c r="AQ19" s="4">
        <f t="shared" si="8"/>
        <v>0</v>
      </c>
      <c r="AR19" s="4">
        <f t="shared" si="8"/>
        <v>0</v>
      </c>
      <c r="AS19" s="4">
        <f t="shared" si="8"/>
        <v>0</v>
      </c>
      <c r="AT19" s="4">
        <f t="shared" si="8"/>
        <v>0</v>
      </c>
      <c r="AU19" s="4">
        <f t="shared" si="8"/>
        <v>0</v>
      </c>
      <c r="AV19" s="4">
        <f t="shared" si="8"/>
        <v>0</v>
      </c>
      <c r="AW19" s="4">
        <f t="shared" si="8"/>
        <v>0</v>
      </c>
      <c r="AX19" s="4">
        <f t="shared" si="8"/>
        <v>0</v>
      </c>
      <c r="AY19" s="4">
        <f t="shared" si="8"/>
        <v>0</v>
      </c>
      <c r="AZ19" s="4">
        <f t="shared" si="8"/>
        <v>0</v>
      </c>
      <c r="BA19" s="95">
        <f t="shared" si="8"/>
        <v>0</v>
      </c>
      <c r="BB19" s="96"/>
      <c r="BC19" s="96"/>
    </row>
    <row r="20" spans="1:55" s="97" customFormat="1" ht="24.75" customHeight="1">
      <c r="A20" s="39">
        <f t="shared" si="6"/>
        <v>15</v>
      </c>
      <c r="B20" s="51"/>
      <c r="C20" s="56"/>
      <c r="D20" s="57"/>
      <c r="E20" s="57"/>
      <c r="F20" s="58"/>
      <c r="G20" s="57"/>
      <c r="H20" s="39" t="str">
        <f t="shared" si="0"/>
        <v>Non</v>
      </c>
      <c r="I20" s="14">
        <f t="shared" si="1"/>
        <v>0</v>
      </c>
      <c r="J20" s="117"/>
      <c r="K20" s="145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8"/>
        <v>0</v>
      </c>
      <c r="AO20" s="4">
        <f t="shared" si="8"/>
        <v>0</v>
      </c>
      <c r="AP20" s="4">
        <f t="shared" si="8"/>
        <v>0</v>
      </c>
      <c r="AQ20" s="4">
        <f t="shared" si="8"/>
        <v>0</v>
      </c>
      <c r="AR20" s="4">
        <f t="shared" si="8"/>
        <v>0</v>
      </c>
      <c r="AS20" s="4">
        <f t="shared" si="8"/>
        <v>0</v>
      </c>
      <c r="AT20" s="4">
        <f t="shared" si="8"/>
        <v>0</v>
      </c>
      <c r="AU20" s="4">
        <f t="shared" si="8"/>
        <v>0</v>
      </c>
      <c r="AV20" s="4">
        <f t="shared" si="8"/>
        <v>0</v>
      </c>
      <c r="AW20" s="4">
        <f t="shared" si="8"/>
        <v>0</v>
      </c>
      <c r="AX20" s="4">
        <f t="shared" si="8"/>
        <v>0</v>
      </c>
      <c r="AY20" s="4">
        <f t="shared" si="8"/>
        <v>0</v>
      </c>
      <c r="AZ20" s="4">
        <f t="shared" si="8"/>
        <v>0</v>
      </c>
      <c r="BA20" s="95">
        <f t="shared" si="8"/>
        <v>0</v>
      </c>
      <c r="BB20" s="96"/>
      <c r="BC20" s="96"/>
    </row>
    <row r="21" spans="1:55" s="97" customFormat="1" ht="24.75" customHeight="1">
      <c r="A21" s="39">
        <f t="shared" si="6"/>
        <v>16</v>
      </c>
      <c r="B21" s="51"/>
      <c r="C21" s="56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5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8"/>
        <v>0</v>
      </c>
      <c r="AO21" s="4">
        <f t="shared" si="8"/>
        <v>0</v>
      </c>
      <c r="AP21" s="4">
        <f t="shared" si="8"/>
        <v>0</v>
      </c>
      <c r="AQ21" s="4">
        <f t="shared" si="8"/>
        <v>0</v>
      </c>
      <c r="AR21" s="4">
        <f t="shared" si="8"/>
        <v>0</v>
      </c>
      <c r="AS21" s="4">
        <f t="shared" si="8"/>
        <v>0</v>
      </c>
      <c r="AT21" s="4">
        <f t="shared" si="8"/>
        <v>0</v>
      </c>
      <c r="AU21" s="4">
        <f t="shared" si="8"/>
        <v>0</v>
      </c>
      <c r="AV21" s="4">
        <f t="shared" si="8"/>
        <v>0</v>
      </c>
      <c r="AW21" s="4">
        <f t="shared" si="8"/>
        <v>0</v>
      </c>
      <c r="AX21" s="4">
        <f t="shared" si="8"/>
        <v>0</v>
      </c>
      <c r="AY21" s="4">
        <f t="shared" si="8"/>
        <v>0</v>
      </c>
      <c r="AZ21" s="4">
        <f t="shared" si="8"/>
        <v>0</v>
      </c>
      <c r="BA21" s="95">
        <f t="shared" si="8"/>
        <v>0</v>
      </c>
      <c r="BB21" s="96"/>
      <c r="BC21" s="96"/>
    </row>
    <row r="22" spans="1:55" s="97" customFormat="1" ht="24.75" customHeight="1">
      <c r="A22" s="39">
        <f t="shared" si="6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5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8"/>
        <v>0</v>
      </c>
      <c r="AO22" s="4">
        <f t="shared" si="8"/>
        <v>0</v>
      </c>
      <c r="AP22" s="4">
        <f t="shared" si="8"/>
        <v>0</v>
      </c>
      <c r="AQ22" s="4">
        <f t="shared" si="8"/>
        <v>0</v>
      </c>
      <c r="AR22" s="4">
        <f t="shared" si="8"/>
        <v>0</v>
      </c>
      <c r="AS22" s="4">
        <f t="shared" si="8"/>
        <v>0</v>
      </c>
      <c r="AT22" s="4">
        <f t="shared" si="8"/>
        <v>0</v>
      </c>
      <c r="AU22" s="4">
        <f t="shared" si="8"/>
        <v>0</v>
      </c>
      <c r="AV22" s="4">
        <f t="shared" si="8"/>
        <v>0</v>
      </c>
      <c r="AW22" s="4">
        <f t="shared" si="8"/>
        <v>0</v>
      </c>
      <c r="AX22" s="4">
        <f t="shared" si="8"/>
        <v>0</v>
      </c>
      <c r="AY22" s="4">
        <f t="shared" si="8"/>
        <v>0</v>
      </c>
      <c r="AZ22" s="4">
        <f t="shared" si="8"/>
        <v>0</v>
      </c>
      <c r="BA22" s="95">
        <f t="shared" si="8"/>
        <v>0</v>
      </c>
      <c r="BB22" s="96"/>
      <c r="BC22" s="96"/>
    </row>
    <row r="23" spans="1:55" s="97" customFormat="1" ht="24.75" customHeight="1">
      <c r="A23" s="39">
        <f t="shared" si="6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5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8"/>
        <v>0</v>
      </c>
      <c r="AO23" s="4">
        <f t="shared" si="8"/>
        <v>0</v>
      </c>
      <c r="AP23" s="4">
        <f t="shared" si="8"/>
        <v>0</v>
      </c>
      <c r="AQ23" s="4">
        <f t="shared" si="8"/>
        <v>0</v>
      </c>
      <c r="AR23" s="4">
        <f t="shared" si="8"/>
        <v>0</v>
      </c>
      <c r="AS23" s="4">
        <f t="shared" si="8"/>
        <v>0</v>
      </c>
      <c r="AT23" s="4">
        <f t="shared" si="8"/>
        <v>0</v>
      </c>
      <c r="AU23" s="4">
        <f t="shared" si="8"/>
        <v>0</v>
      </c>
      <c r="AV23" s="4">
        <f t="shared" si="8"/>
        <v>0</v>
      </c>
      <c r="AW23" s="4">
        <f t="shared" si="8"/>
        <v>0</v>
      </c>
      <c r="AX23" s="4">
        <f t="shared" si="8"/>
        <v>0</v>
      </c>
      <c r="AY23" s="4">
        <f t="shared" si="8"/>
        <v>0</v>
      </c>
      <c r="AZ23" s="4">
        <f t="shared" si="8"/>
        <v>0</v>
      </c>
      <c r="BA23" s="95">
        <f t="shared" si="8"/>
        <v>0</v>
      </c>
      <c r="BB23" s="96"/>
      <c r="BC23" s="96"/>
    </row>
    <row r="24" spans="1:55" s="97" customFormat="1" ht="24.75" customHeight="1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5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8"/>
        <v>0</v>
      </c>
      <c r="AO24" s="4">
        <f t="shared" si="8"/>
        <v>0</v>
      </c>
      <c r="AP24" s="4">
        <f t="shared" si="8"/>
        <v>0</v>
      </c>
      <c r="AQ24" s="4">
        <f t="shared" si="8"/>
        <v>0</v>
      </c>
      <c r="AR24" s="4">
        <f t="shared" si="8"/>
        <v>0</v>
      </c>
      <c r="AS24" s="4">
        <f t="shared" si="8"/>
        <v>0</v>
      </c>
      <c r="AT24" s="4">
        <f t="shared" si="8"/>
        <v>0</v>
      </c>
      <c r="AU24" s="4">
        <f t="shared" si="8"/>
        <v>0</v>
      </c>
      <c r="AV24" s="4">
        <f t="shared" si="8"/>
        <v>0</v>
      </c>
      <c r="AW24" s="4">
        <f t="shared" si="8"/>
        <v>0</v>
      </c>
      <c r="AX24" s="4">
        <f t="shared" si="8"/>
        <v>0</v>
      </c>
      <c r="AY24" s="4">
        <f t="shared" si="8"/>
        <v>0</v>
      </c>
      <c r="AZ24" s="4">
        <f t="shared" si="8"/>
        <v>0</v>
      </c>
      <c r="BA24" s="95">
        <f t="shared" si="8"/>
        <v>0</v>
      </c>
      <c r="BB24" s="96"/>
      <c r="BC24" s="96"/>
    </row>
    <row r="25" spans="1:55" s="97" customFormat="1" ht="24.75" customHeight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5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9" ref="AM25:AM34">COUNTA(L25:AK25)</f>
        <v>0</v>
      </c>
      <c r="AN25" s="94">
        <f t="shared" si="8"/>
        <v>0</v>
      </c>
      <c r="AO25" s="4">
        <f t="shared" si="8"/>
        <v>0</v>
      </c>
      <c r="AP25" s="4">
        <f t="shared" si="8"/>
        <v>0</v>
      </c>
      <c r="AQ25" s="4">
        <f t="shared" si="8"/>
        <v>0</v>
      </c>
      <c r="AR25" s="4">
        <f t="shared" si="8"/>
        <v>0</v>
      </c>
      <c r="AS25" s="4">
        <f t="shared" si="8"/>
        <v>0</v>
      </c>
      <c r="AT25" s="4">
        <f t="shared" si="8"/>
        <v>0</v>
      </c>
      <c r="AU25" s="4">
        <f t="shared" si="8"/>
        <v>0</v>
      </c>
      <c r="AV25" s="4">
        <f t="shared" si="8"/>
        <v>0</v>
      </c>
      <c r="AW25" s="4">
        <f t="shared" si="8"/>
        <v>0</v>
      </c>
      <c r="AX25" s="4">
        <f t="shared" si="8"/>
        <v>0</v>
      </c>
      <c r="AY25" s="4">
        <f t="shared" si="8"/>
        <v>0</v>
      </c>
      <c r="AZ25" s="4">
        <f t="shared" si="8"/>
        <v>0</v>
      </c>
      <c r="BA25" s="95">
        <f t="shared" si="8"/>
        <v>0</v>
      </c>
      <c r="BB25" s="96"/>
      <c r="BC25" s="96"/>
    </row>
    <row r="26" spans="1:55" s="97" customFormat="1" ht="24.75" customHeight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5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9"/>
        <v>0</v>
      </c>
      <c r="AN26" s="94">
        <f t="shared" si="8"/>
        <v>0</v>
      </c>
      <c r="AO26" s="4">
        <f t="shared" si="8"/>
        <v>0</v>
      </c>
      <c r="AP26" s="4">
        <f t="shared" si="8"/>
        <v>0</v>
      </c>
      <c r="AQ26" s="4">
        <f t="shared" si="8"/>
        <v>0</v>
      </c>
      <c r="AR26" s="4">
        <f t="shared" si="8"/>
        <v>0</v>
      </c>
      <c r="AS26" s="4">
        <f t="shared" si="8"/>
        <v>0</v>
      </c>
      <c r="AT26" s="4">
        <f t="shared" si="8"/>
        <v>0</v>
      </c>
      <c r="AU26" s="4">
        <f t="shared" si="8"/>
        <v>0</v>
      </c>
      <c r="AV26" s="4">
        <f t="shared" si="8"/>
        <v>0</v>
      </c>
      <c r="AW26" s="4">
        <f t="shared" si="8"/>
        <v>0</v>
      </c>
      <c r="AX26" s="4">
        <f t="shared" si="8"/>
        <v>0</v>
      </c>
      <c r="AY26" s="4">
        <f t="shared" si="8"/>
        <v>0</v>
      </c>
      <c r="AZ26" s="4">
        <f t="shared" si="8"/>
        <v>0</v>
      </c>
      <c r="BA26" s="95">
        <f t="shared" si="8"/>
        <v>0</v>
      </c>
      <c r="BB26" s="96"/>
      <c r="BC26" s="96"/>
    </row>
    <row r="27" spans="1:55" s="97" customFormat="1" ht="24.7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5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9"/>
        <v>0</v>
      </c>
      <c r="AN27" s="94">
        <f t="shared" si="8"/>
        <v>0</v>
      </c>
      <c r="AO27" s="4">
        <f t="shared" si="8"/>
        <v>0</v>
      </c>
      <c r="AP27" s="4">
        <f t="shared" si="8"/>
        <v>0</v>
      </c>
      <c r="AQ27" s="4">
        <f t="shared" si="8"/>
        <v>0</v>
      </c>
      <c r="AR27" s="4">
        <f t="shared" si="8"/>
        <v>0</v>
      </c>
      <c r="AS27" s="4">
        <f t="shared" si="8"/>
        <v>0</v>
      </c>
      <c r="AT27" s="4">
        <f t="shared" si="8"/>
        <v>0</v>
      </c>
      <c r="AU27" s="4">
        <f t="shared" si="8"/>
        <v>0</v>
      </c>
      <c r="AV27" s="4">
        <f t="shared" si="8"/>
        <v>0</v>
      </c>
      <c r="AW27" s="4">
        <f t="shared" si="8"/>
        <v>0</v>
      </c>
      <c r="AX27" s="4">
        <f t="shared" si="8"/>
        <v>0</v>
      </c>
      <c r="AY27" s="4">
        <f t="shared" si="8"/>
        <v>0</v>
      </c>
      <c r="AZ27" s="4">
        <f t="shared" si="8"/>
        <v>0</v>
      </c>
      <c r="BA27" s="95">
        <f t="shared" si="8"/>
        <v>0</v>
      </c>
      <c r="BB27" s="96"/>
      <c r="BC27" s="96"/>
    </row>
    <row r="28" spans="1:55" s="97" customFormat="1" ht="24.75" customHeight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5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9"/>
        <v>0</v>
      </c>
      <c r="AN28" s="94">
        <f t="shared" si="8"/>
        <v>0</v>
      </c>
      <c r="AO28" s="4">
        <f t="shared" si="8"/>
        <v>0</v>
      </c>
      <c r="AP28" s="4">
        <f t="shared" si="8"/>
        <v>0</v>
      </c>
      <c r="AQ28" s="4">
        <f t="shared" si="8"/>
        <v>0</v>
      </c>
      <c r="AR28" s="4">
        <f t="shared" si="8"/>
        <v>0</v>
      </c>
      <c r="AS28" s="4">
        <f t="shared" si="8"/>
        <v>0</v>
      </c>
      <c r="AT28" s="4">
        <f t="shared" si="8"/>
        <v>0</v>
      </c>
      <c r="AU28" s="4">
        <f t="shared" si="8"/>
        <v>0</v>
      </c>
      <c r="AV28" s="4">
        <f t="shared" si="8"/>
        <v>0</v>
      </c>
      <c r="AW28" s="4">
        <f t="shared" si="8"/>
        <v>0</v>
      </c>
      <c r="AX28" s="4">
        <f t="shared" si="8"/>
        <v>0</v>
      </c>
      <c r="AY28" s="4">
        <f t="shared" si="8"/>
        <v>0</v>
      </c>
      <c r="AZ28" s="4">
        <f t="shared" si="8"/>
        <v>0</v>
      </c>
      <c r="BA28" s="95">
        <f t="shared" si="8"/>
        <v>0</v>
      </c>
      <c r="BB28" s="96"/>
      <c r="BC28" s="96"/>
    </row>
    <row r="29" spans="1:55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5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9"/>
        <v>0</v>
      </c>
      <c r="AN29" s="94">
        <f t="shared" si="8"/>
        <v>0</v>
      </c>
      <c r="AO29" s="4">
        <f t="shared" si="8"/>
        <v>0</v>
      </c>
      <c r="AP29" s="4">
        <f t="shared" si="8"/>
        <v>0</v>
      </c>
      <c r="AQ29" s="4">
        <f t="shared" si="8"/>
        <v>0</v>
      </c>
      <c r="AR29" s="4">
        <f t="shared" si="8"/>
        <v>0</v>
      </c>
      <c r="AS29" s="4">
        <f t="shared" si="8"/>
        <v>0</v>
      </c>
      <c r="AT29" s="4">
        <f t="shared" si="8"/>
        <v>0</v>
      </c>
      <c r="AU29" s="4">
        <f t="shared" si="8"/>
        <v>0</v>
      </c>
      <c r="AV29" s="4">
        <f t="shared" si="8"/>
        <v>0</v>
      </c>
      <c r="AW29" s="4">
        <f t="shared" si="8"/>
        <v>0</v>
      </c>
      <c r="AX29" s="4">
        <f t="shared" si="8"/>
        <v>0</v>
      </c>
      <c r="AY29" s="4">
        <f t="shared" si="8"/>
        <v>0</v>
      </c>
      <c r="AZ29" s="4">
        <f t="shared" si="8"/>
        <v>0</v>
      </c>
      <c r="BA29" s="95">
        <f t="shared" si="8"/>
        <v>0</v>
      </c>
      <c r="BB29" s="96"/>
      <c r="BC29" s="96"/>
    </row>
    <row r="30" spans="1:55" s="97" customFormat="1" ht="24.7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5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9"/>
        <v>0</v>
      </c>
      <c r="AN30" s="94">
        <f t="shared" si="8"/>
        <v>0</v>
      </c>
      <c r="AO30" s="4">
        <f t="shared" si="8"/>
        <v>0</v>
      </c>
      <c r="AP30" s="4">
        <f t="shared" si="8"/>
        <v>0</v>
      </c>
      <c r="AQ30" s="4">
        <f t="shared" si="8"/>
        <v>0</v>
      </c>
      <c r="AR30" s="4">
        <f t="shared" si="8"/>
        <v>0</v>
      </c>
      <c r="AS30" s="4">
        <f t="shared" si="8"/>
        <v>0</v>
      </c>
      <c r="AT30" s="4">
        <f t="shared" si="8"/>
        <v>0</v>
      </c>
      <c r="AU30" s="4">
        <f t="shared" si="8"/>
        <v>0</v>
      </c>
      <c r="AV30" s="4">
        <f t="shared" si="8"/>
        <v>0</v>
      </c>
      <c r="AW30" s="4">
        <f t="shared" si="8"/>
        <v>0</v>
      </c>
      <c r="AX30" s="4">
        <f t="shared" si="8"/>
        <v>0</v>
      </c>
      <c r="AY30" s="4">
        <f t="shared" si="8"/>
        <v>0</v>
      </c>
      <c r="AZ30" s="4">
        <f t="shared" si="8"/>
        <v>0</v>
      </c>
      <c r="BA30" s="95">
        <f t="shared" si="8"/>
        <v>0</v>
      </c>
      <c r="BB30" s="96"/>
      <c r="BC30" s="96"/>
    </row>
    <row r="31" spans="1:55" s="97" customFormat="1" ht="24.75" customHeight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5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9"/>
        <v>0</v>
      </c>
      <c r="AN31" s="94">
        <f t="shared" si="8"/>
        <v>0</v>
      </c>
      <c r="AO31" s="4">
        <f t="shared" si="8"/>
        <v>0</v>
      </c>
      <c r="AP31" s="4">
        <f t="shared" si="8"/>
        <v>0</v>
      </c>
      <c r="AQ31" s="4">
        <f t="shared" si="8"/>
        <v>0</v>
      </c>
      <c r="AR31" s="4">
        <f t="shared" si="8"/>
        <v>0</v>
      </c>
      <c r="AS31" s="4">
        <f t="shared" si="8"/>
        <v>0</v>
      </c>
      <c r="AT31" s="4">
        <f t="shared" si="8"/>
        <v>0</v>
      </c>
      <c r="AU31" s="4">
        <f t="shared" si="8"/>
        <v>0</v>
      </c>
      <c r="AV31" s="4">
        <f t="shared" si="8"/>
        <v>0</v>
      </c>
      <c r="AW31" s="4">
        <f t="shared" si="8"/>
        <v>0</v>
      </c>
      <c r="AX31" s="4">
        <f t="shared" si="8"/>
        <v>0</v>
      </c>
      <c r="AY31" s="4">
        <f t="shared" si="8"/>
        <v>0</v>
      </c>
      <c r="AZ31" s="4">
        <f t="shared" si="8"/>
        <v>0</v>
      </c>
      <c r="BA31" s="95">
        <f t="shared" si="8"/>
        <v>0</v>
      </c>
      <c r="BB31" s="96"/>
      <c r="BC31" s="96"/>
    </row>
    <row r="32" spans="1:55" s="97" customFormat="1" ht="24.7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5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9"/>
        <v>0</v>
      </c>
      <c r="AN32" s="94">
        <f t="shared" si="8"/>
        <v>0</v>
      </c>
      <c r="AO32" s="4">
        <f t="shared" si="8"/>
        <v>0</v>
      </c>
      <c r="AP32" s="4">
        <f t="shared" si="8"/>
        <v>0</v>
      </c>
      <c r="AQ32" s="4">
        <f t="shared" si="8"/>
        <v>0</v>
      </c>
      <c r="AR32" s="4">
        <f t="shared" si="8"/>
        <v>0</v>
      </c>
      <c r="AS32" s="4">
        <f t="shared" si="8"/>
        <v>0</v>
      </c>
      <c r="AT32" s="4">
        <f t="shared" si="8"/>
        <v>0</v>
      </c>
      <c r="AU32" s="4">
        <f t="shared" si="8"/>
        <v>0</v>
      </c>
      <c r="AV32" s="4">
        <f t="shared" si="8"/>
        <v>0</v>
      </c>
      <c r="AW32" s="4">
        <f t="shared" si="8"/>
        <v>0</v>
      </c>
      <c r="AX32" s="4">
        <f t="shared" si="8"/>
        <v>0</v>
      </c>
      <c r="AY32" s="4">
        <f t="shared" si="8"/>
        <v>0</v>
      </c>
      <c r="AZ32" s="4">
        <f t="shared" si="8"/>
        <v>0</v>
      </c>
      <c r="BA32" s="95">
        <f t="shared" si="8"/>
        <v>0</v>
      </c>
      <c r="BB32" s="96"/>
      <c r="BC32" s="96"/>
    </row>
    <row r="33" spans="1:55" s="97" customFormat="1" ht="24.7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5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9"/>
        <v>0</v>
      </c>
      <c r="AN33" s="94">
        <f t="shared" si="8"/>
        <v>0</v>
      </c>
      <c r="AO33" s="4">
        <f t="shared" si="8"/>
        <v>0</v>
      </c>
      <c r="AP33" s="4">
        <f t="shared" si="8"/>
        <v>0</v>
      </c>
      <c r="AQ33" s="4">
        <f aca="true" t="shared" si="10" ref="AQ33:BA33">IF($AM33&gt;Nbcourse+AQ$3-1-$J33,LARGE($L33:$AK33,Nbcourse+AQ$3-$J33),0)</f>
        <v>0</v>
      </c>
      <c r="AR33" s="4">
        <f t="shared" si="10"/>
        <v>0</v>
      </c>
      <c r="AS33" s="4">
        <f t="shared" si="10"/>
        <v>0</v>
      </c>
      <c r="AT33" s="4">
        <f t="shared" si="10"/>
        <v>0</v>
      </c>
      <c r="AU33" s="4">
        <f t="shared" si="10"/>
        <v>0</v>
      </c>
      <c r="AV33" s="4">
        <f t="shared" si="10"/>
        <v>0</v>
      </c>
      <c r="AW33" s="4">
        <f t="shared" si="10"/>
        <v>0</v>
      </c>
      <c r="AX33" s="4">
        <f t="shared" si="10"/>
        <v>0</v>
      </c>
      <c r="AY33" s="4">
        <f t="shared" si="10"/>
        <v>0</v>
      </c>
      <c r="AZ33" s="4">
        <f t="shared" si="10"/>
        <v>0</v>
      </c>
      <c r="BA33" s="95">
        <f t="shared" si="10"/>
        <v>0</v>
      </c>
      <c r="BB33" s="96"/>
      <c r="BC33" s="96"/>
    </row>
    <row r="34" spans="1:55" s="97" customFormat="1" ht="24.7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5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9"/>
        <v>0</v>
      </c>
      <c r="AN34" s="94">
        <f aca="true" t="shared" si="11" ref="AN34:BA34">IF($AM34&gt;Nbcourse+AN$3-1-$J34,LARGE($L34:$AK34,Nbcourse+AN$3-$J34),0)</f>
        <v>0</v>
      </c>
      <c r="AO34" s="4">
        <f t="shared" si="11"/>
        <v>0</v>
      </c>
      <c r="AP34" s="4">
        <f t="shared" si="11"/>
        <v>0</v>
      </c>
      <c r="AQ34" s="4">
        <f t="shared" si="11"/>
        <v>0</v>
      </c>
      <c r="AR34" s="4">
        <f t="shared" si="11"/>
        <v>0</v>
      </c>
      <c r="AS34" s="4">
        <f t="shared" si="11"/>
        <v>0</v>
      </c>
      <c r="AT34" s="4">
        <f t="shared" si="11"/>
        <v>0</v>
      </c>
      <c r="AU34" s="4">
        <f t="shared" si="11"/>
        <v>0</v>
      </c>
      <c r="AV34" s="4">
        <f t="shared" si="11"/>
        <v>0</v>
      </c>
      <c r="AW34" s="4">
        <f t="shared" si="11"/>
        <v>0</v>
      </c>
      <c r="AX34" s="4">
        <f t="shared" si="11"/>
        <v>0</v>
      </c>
      <c r="AY34" s="4">
        <f t="shared" si="11"/>
        <v>0</v>
      </c>
      <c r="AZ34" s="4">
        <f t="shared" si="11"/>
        <v>0</v>
      </c>
      <c r="BA34" s="95">
        <f t="shared" si="11"/>
        <v>0</v>
      </c>
      <c r="BB34" s="96"/>
      <c r="BC34" s="96"/>
    </row>
    <row r="35" spans="1:55" s="97" customFormat="1" ht="24.75" customHeight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5">
        <f>COUNTIF(L$5:AK$5,$D35)*4</f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4"/>
        <v>0</v>
      </c>
      <c r="AN35" s="94">
        <f t="shared" si="8"/>
        <v>0</v>
      </c>
      <c r="AO35" s="4">
        <f t="shared" si="8"/>
        <v>0</v>
      </c>
      <c r="AP35" s="4">
        <f t="shared" si="8"/>
        <v>0</v>
      </c>
      <c r="AQ35" s="4">
        <f t="shared" si="8"/>
        <v>0</v>
      </c>
      <c r="AR35" s="4">
        <f t="shared" si="8"/>
        <v>0</v>
      </c>
      <c r="AS35" s="4">
        <f t="shared" si="8"/>
        <v>0</v>
      </c>
      <c r="AT35" s="4">
        <f t="shared" si="8"/>
        <v>0</v>
      </c>
      <c r="AU35" s="4">
        <f t="shared" si="8"/>
        <v>0</v>
      </c>
      <c r="AV35" s="4">
        <f t="shared" si="8"/>
        <v>0</v>
      </c>
      <c r="AW35" s="4">
        <f t="shared" si="8"/>
        <v>0</v>
      </c>
      <c r="AX35" s="4">
        <f t="shared" si="8"/>
        <v>0</v>
      </c>
      <c r="AY35" s="4">
        <f t="shared" si="8"/>
        <v>0</v>
      </c>
      <c r="AZ35" s="4">
        <f t="shared" si="8"/>
        <v>0</v>
      </c>
      <c r="BA35" s="95">
        <f t="shared" si="8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6"/>
      <c r="L36" s="87">
        <f>COUNT(L$6:L35)</f>
        <v>2</v>
      </c>
      <c r="M36" s="88">
        <f>COUNT(M$6:M35)</f>
        <v>2</v>
      </c>
      <c r="N36" s="89">
        <f>COUNT(N$6:N35)</f>
        <v>9</v>
      </c>
      <c r="O36" s="88">
        <f>COUNT(O$6:O35)</f>
        <v>9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47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1.58" bottom="0.3937007874015748" header="0.1968503937007874" footer="0.1968503937007874"/>
  <pageSetup fitToHeight="2" fitToWidth="1" horizontalDpi="600" verticalDpi="600" orientation="landscape" paperSize="9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2">
    <pageSetUpPr fitToPage="1"/>
  </sheetPr>
  <dimension ref="A1:BC44"/>
  <sheetViews>
    <sheetView zoomScale="80" zoomScaleNormal="80" zoomScalePageLayoutView="0" workbookViewId="0" topLeftCell="A1">
      <pane xSplit="11" ySplit="5" topLeftCell="L6" activePane="bottomRight" state="frozen"/>
      <selection pane="topLeft" activeCell="K8" sqref="K8"/>
      <selection pane="topRight" activeCell="K8" sqref="K8"/>
      <selection pane="bottomLeft" activeCell="K8" sqref="K8"/>
      <selection pane="bottomRight" activeCell="D6" sqref="D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35</v>
      </c>
      <c r="B1" s="17"/>
      <c r="C1" s="17"/>
      <c r="D1" s="17"/>
      <c r="E1" s="17"/>
      <c r="F1" s="17"/>
      <c r="G1" s="17"/>
      <c r="H1" s="17"/>
      <c r="I1" s="17"/>
      <c r="L1" s="19" t="s">
        <v>33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5" t="s">
        <v>10</v>
      </c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7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58" t="s">
        <v>21</v>
      </c>
      <c r="K3" s="162" t="s">
        <v>24</v>
      </c>
      <c r="L3" s="161">
        <v>43527</v>
      </c>
      <c r="M3" s="157"/>
      <c r="N3" s="157">
        <v>43646</v>
      </c>
      <c r="O3" s="157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7">
        <v>43730</v>
      </c>
      <c r="AK3" s="168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59"/>
      <c r="K4" s="163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38"/>
      <c r="B5" s="139"/>
      <c r="C5" s="140"/>
      <c r="D5" s="141" t="s">
        <v>23</v>
      </c>
      <c r="E5" s="141"/>
      <c r="F5" s="142"/>
      <c r="G5" s="141"/>
      <c r="H5" s="143"/>
      <c r="I5" s="144"/>
      <c r="J5" s="160"/>
      <c r="K5" s="164"/>
      <c r="L5" s="134" t="s">
        <v>55</v>
      </c>
      <c r="M5" s="133"/>
      <c r="N5" s="134" t="s">
        <v>57</v>
      </c>
      <c r="O5" s="133"/>
      <c r="P5" s="132"/>
      <c r="Q5" s="133"/>
      <c r="R5" s="134"/>
      <c r="S5" s="133"/>
      <c r="T5" s="134"/>
      <c r="U5" s="133"/>
      <c r="V5" s="134"/>
      <c r="W5" s="133"/>
      <c r="X5" s="134"/>
      <c r="Y5" s="133"/>
      <c r="Z5" s="134"/>
      <c r="AA5" s="133"/>
      <c r="AB5" s="132"/>
      <c r="AC5" s="133"/>
      <c r="AD5" s="134"/>
      <c r="AE5" s="133"/>
      <c r="AF5" s="134"/>
      <c r="AG5" s="133"/>
      <c r="AH5" s="132"/>
      <c r="AI5" s="133"/>
      <c r="AJ5" s="134"/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111"/>
      <c r="C6" s="128"/>
      <c r="D6" s="150" t="s">
        <v>57</v>
      </c>
      <c r="E6" s="57" t="s">
        <v>58</v>
      </c>
      <c r="F6" s="58"/>
      <c r="G6" s="150" t="s">
        <v>59</v>
      </c>
      <c r="H6" s="39" t="str">
        <f aca="true" t="shared" si="0" ref="H6:H38">IF(COUNTA(AK6)&gt;0,IF(COUNTA(L6:AK6)&lt;classé,"Non","Oui"),"Non")</f>
        <v>Non</v>
      </c>
      <c r="I6" s="115">
        <f aca="true" t="shared" si="1" ref="I6:I38">SUM(L6:AK6)-SUM(AN6:BA6)+K6</f>
        <v>156</v>
      </c>
      <c r="J6" s="116"/>
      <c r="K6" s="148">
        <f aca="true" t="shared" si="2" ref="K6:K38">COUNTIF(L$5:AK$5,$D6)*2</f>
        <v>2</v>
      </c>
      <c r="L6" s="118">
        <v>32</v>
      </c>
      <c r="M6" s="119">
        <v>32</v>
      </c>
      <c r="N6" s="120">
        <v>50</v>
      </c>
      <c r="O6" s="119">
        <v>40</v>
      </c>
      <c r="P6" s="120"/>
      <c r="Q6" s="121"/>
      <c r="R6" s="120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0"/>
      <c r="AG6" s="121"/>
      <c r="AH6" s="122"/>
      <c r="AI6" s="119"/>
      <c r="AJ6" s="121"/>
      <c r="AK6" s="123"/>
      <c r="AL6" s="4">
        <f aca="true" t="shared" si="3" ref="AL6:AL38">MAX(L6:AK6)</f>
        <v>50</v>
      </c>
      <c r="AM6" s="5">
        <f aca="true" t="shared" si="4" ref="AM6:AM24">COUNTA(L6:AK6)</f>
        <v>4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75" customHeight="1">
      <c r="A7" s="39">
        <f aca="true" t="shared" si="6" ref="A7:A38">A6+1</f>
        <v>2</v>
      </c>
      <c r="B7" s="51"/>
      <c r="C7" s="52"/>
      <c r="D7" s="150" t="s">
        <v>65</v>
      </c>
      <c r="E7" s="57" t="s">
        <v>69</v>
      </c>
      <c r="F7" s="58"/>
      <c r="G7" s="150" t="s">
        <v>38</v>
      </c>
      <c r="H7" s="39" t="str">
        <f t="shared" si="0"/>
        <v>Non</v>
      </c>
      <c r="I7" s="14">
        <f t="shared" si="1"/>
        <v>127</v>
      </c>
      <c r="J7" s="117"/>
      <c r="K7" s="145">
        <f t="shared" si="2"/>
        <v>0</v>
      </c>
      <c r="L7" s="15">
        <v>18</v>
      </c>
      <c r="M7" s="16">
        <v>19</v>
      </c>
      <c r="N7" s="54">
        <v>40</v>
      </c>
      <c r="O7" s="16">
        <v>50</v>
      </c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4"/>
      <c r="AG7" s="55"/>
      <c r="AH7" s="59"/>
      <c r="AI7" s="16"/>
      <c r="AJ7" s="55"/>
      <c r="AK7" s="82"/>
      <c r="AL7" s="4">
        <f t="shared" si="3"/>
        <v>50</v>
      </c>
      <c r="AM7" s="5">
        <f t="shared" si="4"/>
        <v>4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39">
        <f t="shared" si="6"/>
        <v>3</v>
      </c>
      <c r="B8" s="51"/>
      <c r="C8" s="52"/>
      <c r="D8" s="57" t="s">
        <v>65</v>
      </c>
      <c r="E8" s="8" t="s">
        <v>66</v>
      </c>
      <c r="F8" s="53"/>
      <c r="G8" s="8" t="s">
        <v>38</v>
      </c>
      <c r="H8" s="39" t="str">
        <f t="shared" si="0"/>
        <v>Non</v>
      </c>
      <c r="I8" s="14">
        <f t="shared" si="1"/>
        <v>104</v>
      </c>
      <c r="J8" s="117"/>
      <c r="K8" s="145">
        <f t="shared" si="2"/>
        <v>0</v>
      </c>
      <c r="L8" s="15">
        <v>20</v>
      </c>
      <c r="M8" s="16">
        <v>20</v>
      </c>
      <c r="N8" s="54">
        <v>32</v>
      </c>
      <c r="O8" s="16">
        <v>32</v>
      </c>
      <c r="P8" s="65"/>
      <c r="Q8" s="66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32</v>
      </c>
      <c r="AM8" s="5">
        <f t="shared" si="4"/>
        <v>4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>
      <c r="A9" s="39">
        <f t="shared" si="6"/>
        <v>4</v>
      </c>
      <c r="B9" s="51"/>
      <c r="C9" s="56"/>
      <c r="D9" s="8" t="s">
        <v>52</v>
      </c>
      <c r="E9" s="8" t="s">
        <v>53</v>
      </c>
      <c r="F9" s="58"/>
      <c r="G9" s="150" t="s">
        <v>54</v>
      </c>
      <c r="H9" s="39" t="str">
        <f t="shared" si="0"/>
        <v>Non</v>
      </c>
      <c r="I9" s="14">
        <f t="shared" si="1"/>
        <v>100</v>
      </c>
      <c r="J9" s="117"/>
      <c r="K9" s="145">
        <f t="shared" si="2"/>
        <v>0</v>
      </c>
      <c r="L9" s="15">
        <v>50</v>
      </c>
      <c r="M9" s="16">
        <v>50</v>
      </c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50</v>
      </c>
      <c r="AM9" s="5">
        <f t="shared" si="4"/>
        <v>2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4.75" customHeight="1">
      <c r="A10" s="39">
        <f t="shared" si="6"/>
        <v>5</v>
      </c>
      <c r="B10" s="51"/>
      <c r="C10" s="52"/>
      <c r="D10" s="150" t="s">
        <v>60</v>
      </c>
      <c r="E10" s="57" t="s">
        <v>61</v>
      </c>
      <c r="F10" s="58"/>
      <c r="G10" s="150" t="s">
        <v>62</v>
      </c>
      <c r="H10" s="39" t="str">
        <f t="shared" si="0"/>
        <v>Non</v>
      </c>
      <c r="I10" s="14">
        <f t="shared" si="1"/>
        <v>94</v>
      </c>
      <c r="J10" s="117"/>
      <c r="K10" s="145">
        <f t="shared" si="2"/>
        <v>0</v>
      </c>
      <c r="L10" s="15">
        <v>26</v>
      </c>
      <c r="M10" s="16">
        <v>26</v>
      </c>
      <c r="N10" s="54">
        <v>20</v>
      </c>
      <c r="O10" s="16">
        <v>22</v>
      </c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26</v>
      </c>
      <c r="AM10" s="5">
        <f t="shared" si="4"/>
        <v>4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>
      <c r="A11" s="39">
        <f>A10+1</f>
        <v>6</v>
      </c>
      <c r="B11" s="51"/>
      <c r="C11" s="56"/>
      <c r="D11" s="57" t="s">
        <v>55</v>
      </c>
      <c r="E11" s="57" t="s">
        <v>56</v>
      </c>
      <c r="F11" s="58"/>
      <c r="G11" s="8" t="s">
        <v>54</v>
      </c>
      <c r="H11" s="39" t="str">
        <f t="shared" si="0"/>
        <v>Non</v>
      </c>
      <c r="I11" s="14">
        <f t="shared" si="1"/>
        <v>82</v>
      </c>
      <c r="J11" s="117"/>
      <c r="K11" s="145">
        <f t="shared" si="2"/>
        <v>2</v>
      </c>
      <c r="L11" s="15">
        <v>40</v>
      </c>
      <c r="M11" s="16">
        <v>40</v>
      </c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40</v>
      </c>
      <c r="AM11" s="5">
        <f t="shared" si="4"/>
        <v>2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>
      <c r="A12" s="39">
        <f t="shared" si="6"/>
        <v>7</v>
      </c>
      <c r="B12" s="51"/>
      <c r="C12" s="52"/>
      <c r="D12" s="57" t="s">
        <v>63</v>
      </c>
      <c r="E12" s="8" t="s">
        <v>64</v>
      </c>
      <c r="F12" s="53"/>
      <c r="G12" s="8" t="s">
        <v>59</v>
      </c>
      <c r="H12" s="39" t="str">
        <f t="shared" si="0"/>
        <v>Non</v>
      </c>
      <c r="I12" s="14">
        <f t="shared" si="1"/>
        <v>81</v>
      </c>
      <c r="J12" s="117"/>
      <c r="K12" s="145">
        <f t="shared" si="2"/>
        <v>0</v>
      </c>
      <c r="L12" s="15">
        <v>22</v>
      </c>
      <c r="M12" s="16">
        <v>22</v>
      </c>
      <c r="N12" s="54">
        <v>18</v>
      </c>
      <c r="O12" s="16">
        <v>19</v>
      </c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22</v>
      </c>
      <c r="AM12" s="5">
        <f t="shared" si="4"/>
        <v>4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>
      <c r="A13" s="39">
        <f t="shared" si="6"/>
        <v>8</v>
      </c>
      <c r="B13" s="51"/>
      <c r="C13" s="52"/>
      <c r="D13" s="57" t="s">
        <v>70</v>
      </c>
      <c r="E13" s="57" t="s">
        <v>71</v>
      </c>
      <c r="F13" s="58"/>
      <c r="G13" s="150" t="s">
        <v>38</v>
      </c>
      <c r="H13" s="39" t="str">
        <f t="shared" si="0"/>
        <v>Non</v>
      </c>
      <c r="I13" s="14">
        <f t="shared" si="1"/>
        <v>67</v>
      </c>
      <c r="J13" s="117"/>
      <c r="K13" s="145">
        <f t="shared" si="2"/>
        <v>0</v>
      </c>
      <c r="L13" s="15">
        <v>17</v>
      </c>
      <c r="M13" s="16">
        <v>17</v>
      </c>
      <c r="N13" s="54">
        <v>16</v>
      </c>
      <c r="O13" s="16">
        <v>17</v>
      </c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17</v>
      </c>
      <c r="AM13" s="5">
        <f t="shared" si="4"/>
        <v>4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>
      <c r="A14" s="39">
        <f t="shared" si="6"/>
        <v>9</v>
      </c>
      <c r="B14" s="51"/>
      <c r="C14" s="52"/>
      <c r="D14" s="150" t="s">
        <v>123</v>
      </c>
      <c r="E14" s="150" t="s">
        <v>161</v>
      </c>
      <c r="F14" s="58"/>
      <c r="G14" s="150" t="s">
        <v>121</v>
      </c>
      <c r="H14" s="39" t="str">
        <f t="shared" si="0"/>
        <v>Non</v>
      </c>
      <c r="I14" s="14">
        <f t="shared" si="1"/>
        <v>52</v>
      </c>
      <c r="J14" s="117"/>
      <c r="K14" s="145">
        <f t="shared" si="2"/>
        <v>0</v>
      </c>
      <c r="L14" s="15"/>
      <c r="M14" s="16"/>
      <c r="N14" s="54">
        <v>26</v>
      </c>
      <c r="O14" s="16">
        <v>26</v>
      </c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26</v>
      </c>
      <c r="AM14" s="5">
        <f t="shared" si="4"/>
        <v>2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>
      <c r="A15" s="39">
        <f t="shared" si="6"/>
        <v>10</v>
      </c>
      <c r="B15" s="51"/>
      <c r="C15" s="52"/>
      <c r="D15" s="150" t="s">
        <v>163</v>
      </c>
      <c r="E15" s="150" t="s">
        <v>162</v>
      </c>
      <c r="F15" s="58"/>
      <c r="G15" s="150" t="s">
        <v>142</v>
      </c>
      <c r="H15" s="39" t="str">
        <f t="shared" si="0"/>
        <v>Non</v>
      </c>
      <c r="I15" s="14">
        <f t="shared" si="1"/>
        <v>40</v>
      </c>
      <c r="J15" s="117"/>
      <c r="K15" s="145">
        <f t="shared" si="2"/>
        <v>0</v>
      </c>
      <c r="L15" s="15"/>
      <c r="M15" s="16"/>
      <c r="N15" s="54">
        <v>22</v>
      </c>
      <c r="O15" s="16">
        <v>18</v>
      </c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22</v>
      </c>
      <c r="AM15" s="5">
        <f t="shared" si="4"/>
        <v>2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>
      <c r="A16" s="39">
        <f t="shared" si="6"/>
        <v>11</v>
      </c>
      <c r="B16" s="51"/>
      <c r="C16" s="52"/>
      <c r="D16" s="150" t="s">
        <v>165</v>
      </c>
      <c r="E16" s="150" t="s">
        <v>164</v>
      </c>
      <c r="F16" s="58"/>
      <c r="G16" s="150" t="s">
        <v>7</v>
      </c>
      <c r="H16" s="39" t="str">
        <f t="shared" si="0"/>
        <v>Non</v>
      </c>
      <c r="I16" s="14">
        <f t="shared" si="1"/>
        <v>39</v>
      </c>
      <c r="J16" s="117"/>
      <c r="K16" s="145">
        <f t="shared" si="2"/>
        <v>0</v>
      </c>
      <c r="L16" s="15"/>
      <c r="M16" s="16"/>
      <c r="N16" s="54">
        <v>19</v>
      </c>
      <c r="O16" s="16">
        <v>20</v>
      </c>
      <c r="P16" s="54"/>
      <c r="Q16" s="55"/>
      <c r="R16" s="59"/>
      <c r="S16" s="16"/>
      <c r="T16" s="59"/>
      <c r="U16" s="55"/>
      <c r="V16" s="59"/>
      <c r="W16" s="16"/>
      <c r="X16" s="59"/>
      <c r="Y16" s="16"/>
      <c r="Z16" s="59"/>
      <c r="AA16" s="55"/>
      <c r="AB16" s="59"/>
      <c r="AC16" s="16"/>
      <c r="AD16" s="54"/>
      <c r="AE16" s="55"/>
      <c r="AF16" s="59"/>
      <c r="AG16" s="16"/>
      <c r="AH16" s="59"/>
      <c r="AI16" s="16"/>
      <c r="AJ16" s="55"/>
      <c r="AK16" s="82"/>
      <c r="AL16" s="4">
        <f t="shared" si="3"/>
        <v>20</v>
      </c>
      <c r="AM16" s="5">
        <f t="shared" si="4"/>
        <v>2</v>
      </c>
      <c r="AN16" s="94">
        <f aca="true" t="shared" si="7" ref="AN16:BA33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/>
    </row>
    <row r="17" spans="1:55" s="97" customFormat="1" ht="24.75" customHeight="1">
      <c r="A17" s="39">
        <f t="shared" si="6"/>
        <v>12</v>
      </c>
      <c r="B17" s="51"/>
      <c r="C17" s="52"/>
      <c r="D17" s="57" t="s">
        <v>67</v>
      </c>
      <c r="E17" s="57" t="s">
        <v>68</v>
      </c>
      <c r="F17" s="53"/>
      <c r="G17" s="8" t="s">
        <v>38</v>
      </c>
      <c r="H17" s="39" t="str">
        <f t="shared" si="0"/>
        <v>Non</v>
      </c>
      <c r="I17" s="14">
        <f t="shared" si="1"/>
        <v>37</v>
      </c>
      <c r="J17" s="117"/>
      <c r="K17" s="145">
        <f t="shared" si="2"/>
        <v>0</v>
      </c>
      <c r="L17" s="15">
        <v>19</v>
      </c>
      <c r="M17" s="16">
        <v>18</v>
      </c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19</v>
      </c>
      <c r="AM17" s="5">
        <f t="shared" si="4"/>
        <v>2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/>
    </row>
    <row r="18" spans="1:55" s="97" customFormat="1" ht="24.75" customHeight="1">
      <c r="A18" s="39">
        <f t="shared" si="6"/>
        <v>13</v>
      </c>
      <c r="B18" s="51"/>
      <c r="C18" s="52"/>
      <c r="D18" s="150" t="s">
        <v>166</v>
      </c>
      <c r="E18" s="150" t="s">
        <v>86</v>
      </c>
      <c r="F18" s="58"/>
      <c r="G18" s="150" t="s">
        <v>38</v>
      </c>
      <c r="H18" s="39" t="str">
        <f t="shared" si="0"/>
        <v>Non</v>
      </c>
      <c r="I18" s="14">
        <f t="shared" si="1"/>
        <v>33</v>
      </c>
      <c r="J18" s="117"/>
      <c r="K18" s="145">
        <f t="shared" si="2"/>
        <v>0</v>
      </c>
      <c r="L18" s="15"/>
      <c r="M18" s="16"/>
      <c r="N18" s="54">
        <v>17</v>
      </c>
      <c r="O18" s="16">
        <v>16</v>
      </c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17</v>
      </c>
      <c r="AM18" s="5">
        <f t="shared" si="4"/>
        <v>2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/>
    </row>
    <row r="19" spans="1:55" s="97" customFormat="1" ht="24.75" customHeight="1">
      <c r="A19" s="39">
        <f t="shared" si="6"/>
        <v>14</v>
      </c>
      <c r="B19" s="51"/>
      <c r="C19" s="52"/>
      <c r="D19" s="57" t="s">
        <v>72</v>
      </c>
      <c r="E19" s="57" t="s">
        <v>73</v>
      </c>
      <c r="F19" s="58" t="s">
        <v>54</v>
      </c>
      <c r="G19" s="150"/>
      <c r="H19" s="39" t="str">
        <f t="shared" si="0"/>
        <v>Non</v>
      </c>
      <c r="I19" s="14">
        <f t="shared" si="1"/>
        <v>32</v>
      </c>
      <c r="J19" s="117"/>
      <c r="K19" s="145">
        <f t="shared" si="2"/>
        <v>0</v>
      </c>
      <c r="L19" s="15">
        <v>16</v>
      </c>
      <c r="M19" s="16">
        <v>16</v>
      </c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16</v>
      </c>
      <c r="AM19" s="5">
        <f t="shared" si="4"/>
        <v>2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/>
    </row>
    <row r="20" spans="1:55" s="97" customFormat="1" ht="24.75" customHeight="1">
      <c r="A20" s="39">
        <f t="shared" si="6"/>
        <v>15</v>
      </c>
      <c r="B20" s="51"/>
      <c r="C20" s="52"/>
      <c r="D20" s="150"/>
      <c r="E20" s="150"/>
      <c r="F20" s="58"/>
      <c r="G20" s="150"/>
      <c r="H20" s="39" t="str">
        <f t="shared" si="0"/>
        <v>Non</v>
      </c>
      <c r="I20" s="14">
        <f t="shared" si="1"/>
        <v>0</v>
      </c>
      <c r="J20" s="117"/>
      <c r="K20" s="145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/>
    </row>
    <row r="21" spans="1:55" s="97" customFormat="1" ht="24.75" customHeight="1">
      <c r="A21" s="39">
        <f t="shared" si="6"/>
        <v>16</v>
      </c>
      <c r="B21" s="51"/>
      <c r="C21" s="52"/>
      <c r="D21" s="57"/>
      <c r="E21" s="57"/>
      <c r="F21" s="58"/>
      <c r="G21" s="150"/>
      <c r="H21" s="39" t="str">
        <f t="shared" si="0"/>
        <v>Non</v>
      </c>
      <c r="I21" s="14">
        <f t="shared" si="1"/>
        <v>0</v>
      </c>
      <c r="J21" s="117"/>
      <c r="K21" s="145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75" customHeight="1">
      <c r="A22" s="39">
        <f t="shared" si="6"/>
        <v>17</v>
      </c>
      <c r="B22" s="51"/>
      <c r="C22" s="52"/>
      <c r="D22" s="57"/>
      <c r="E22" s="57"/>
      <c r="F22" s="58"/>
      <c r="G22" s="150"/>
      <c r="H22" s="39" t="str">
        <f t="shared" si="0"/>
        <v>Non</v>
      </c>
      <c r="I22" s="14">
        <f t="shared" si="1"/>
        <v>0</v>
      </c>
      <c r="J22" s="117"/>
      <c r="K22" s="145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75" customHeight="1">
      <c r="A23" s="39">
        <f t="shared" si="6"/>
        <v>18</v>
      </c>
      <c r="B23" s="51"/>
      <c r="C23" s="52"/>
      <c r="D23" s="57"/>
      <c r="E23" s="57"/>
      <c r="F23" s="58"/>
      <c r="G23" s="150"/>
      <c r="H23" s="39" t="str">
        <f t="shared" si="0"/>
        <v>Non</v>
      </c>
      <c r="I23" s="14">
        <f t="shared" si="1"/>
        <v>0</v>
      </c>
      <c r="J23" s="117"/>
      <c r="K23" s="145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75" customHeight="1">
      <c r="A24" s="39">
        <f t="shared" si="6"/>
        <v>19</v>
      </c>
      <c r="B24" s="51"/>
      <c r="C24" s="52"/>
      <c r="D24" s="57"/>
      <c r="E24" s="57"/>
      <c r="F24" s="58"/>
      <c r="G24" s="150"/>
      <c r="H24" s="39" t="str">
        <f t="shared" si="0"/>
        <v>Non</v>
      </c>
      <c r="I24" s="14">
        <f t="shared" si="1"/>
        <v>0</v>
      </c>
      <c r="J24" s="117"/>
      <c r="K24" s="145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  <c r="BC24" s="96"/>
    </row>
    <row r="25" spans="1:55" s="97" customFormat="1" ht="24.75" customHeight="1">
      <c r="A25" s="39">
        <f t="shared" si="6"/>
        <v>20</v>
      </c>
      <c r="B25" s="51"/>
      <c r="C25" s="52"/>
      <c r="D25" s="57"/>
      <c r="E25" s="57"/>
      <c r="F25" s="58"/>
      <c r="G25" s="150"/>
      <c r="H25" s="39" t="str">
        <f t="shared" si="0"/>
        <v>Non</v>
      </c>
      <c r="I25" s="14">
        <f t="shared" si="1"/>
        <v>0</v>
      </c>
      <c r="J25" s="117"/>
      <c r="K25" s="145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8" ref="AM25:AM38"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  <c r="BC25" s="96"/>
    </row>
    <row r="26" spans="1:55" s="97" customFormat="1" ht="24.75" customHeight="1">
      <c r="A26" s="39">
        <f t="shared" si="6"/>
        <v>21</v>
      </c>
      <c r="B26" s="51"/>
      <c r="C26" s="52"/>
      <c r="D26" s="57"/>
      <c r="E26" s="57"/>
      <c r="F26" s="58"/>
      <c r="G26" s="150"/>
      <c r="H26" s="39" t="str">
        <f t="shared" si="0"/>
        <v>Non</v>
      </c>
      <c r="I26" s="14">
        <f t="shared" si="1"/>
        <v>0</v>
      </c>
      <c r="J26" s="117"/>
      <c r="K26" s="145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8"/>
        <v>0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  <c r="BC26" s="96"/>
    </row>
    <row r="27" spans="1:55" s="97" customFormat="1" ht="24.75" customHeight="1">
      <c r="A27" s="39">
        <f t="shared" si="6"/>
        <v>22</v>
      </c>
      <c r="B27" s="51"/>
      <c r="C27" s="52"/>
      <c r="D27" s="57"/>
      <c r="E27" s="57"/>
      <c r="F27" s="58"/>
      <c r="G27" s="150"/>
      <c r="H27" s="39" t="str">
        <f t="shared" si="0"/>
        <v>Non</v>
      </c>
      <c r="I27" s="14">
        <f t="shared" si="1"/>
        <v>0</v>
      </c>
      <c r="J27" s="117"/>
      <c r="K27" s="145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8"/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  <c r="BC27" s="96"/>
    </row>
    <row r="28" spans="1:55" s="97" customFormat="1" ht="24.75" customHeight="1">
      <c r="A28" s="39">
        <f t="shared" si="6"/>
        <v>23</v>
      </c>
      <c r="B28" s="51"/>
      <c r="C28" s="52"/>
      <c r="D28" s="57"/>
      <c r="E28" s="57"/>
      <c r="F28" s="58"/>
      <c r="G28" s="150"/>
      <c r="H28" s="39" t="str">
        <f t="shared" si="0"/>
        <v>Non</v>
      </c>
      <c r="I28" s="14">
        <f t="shared" si="1"/>
        <v>0</v>
      </c>
      <c r="J28" s="117"/>
      <c r="K28" s="145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8"/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  <c r="BC28" s="96"/>
    </row>
    <row r="29" spans="1:55" s="97" customFormat="1" ht="24.75" customHeight="1">
      <c r="A29" s="39">
        <f t="shared" si="6"/>
        <v>24</v>
      </c>
      <c r="B29" s="51"/>
      <c r="C29" s="52"/>
      <c r="D29" s="57"/>
      <c r="E29" s="57"/>
      <c r="F29" s="58"/>
      <c r="G29" s="150"/>
      <c r="H29" s="39" t="str">
        <f t="shared" si="0"/>
        <v>Non</v>
      </c>
      <c r="I29" s="14">
        <f t="shared" si="1"/>
        <v>0</v>
      </c>
      <c r="J29" s="117"/>
      <c r="K29" s="145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8"/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  <c r="BC29" s="96"/>
    </row>
    <row r="30" spans="1:55" s="97" customFormat="1" ht="24.75" customHeight="1">
      <c r="A30" s="39">
        <f t="shared" si="6"/>
        <v>25</v>
      </c>
      <c r="B30" s="51"/>
      <c r="C30" s="52"/>
      <c r="D30" s="57"/>
      <c r="E30" s="57"/>
      <c r="F30" s="58"/>
      <c r="G30" s="150"/>
      <c r="H30" s="39" t="str">
        <f t="shared" si="0"/>
        <v>Non</v>
      </c>
      <c r="I30" s="14">
        <f t="shared" si="1"/>
        <v>0</v>
      </c>
      <c r="J30" s="117"/>
      <c r="K30" s="145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  <c r="BC30" s="96"/>
    </row>
    <row r="31" spans="1:55" s="97" customFormat="1" ht="24.75" customHeight="1">
      <c r="A31" s="39">
        <f t="shared" si="6"/>
        <v>26</v>
      </c>
      <c r="B31" s="51"/>
      <c r="C31" s="52"/>
      <c r="D31" s="57"/>
      <c r="E31" s="57"/>
      <c r="F31" s="58"/>
      <c r="G31" s="150"/>
      <c r="H31" s="39" t="str">
        <f t="shared" si="0"/>
        <v>Non</v>
      </c>
      <c r="I31" s="14">
        <f t="shared" si="1"/>
        <v>0</v>
      </c>
      <c r="J31" s="117"/>
      <c r="K31" s="145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  <c r="BC31" s="96"/>
    </row>
    <row r="32" spans="1:55" s="97" customFormat="1" ht="24.75" customHeight="1">
      <c r="A32" s="39">
        <f t="shared" si="6"/>
        <v>27</v>
      </c>
      <c r="B32" s="51"/>
      <c r="C32" s="52"/>
      <c r="D32" s="57"/>
      <c r="E32" s="57"/>
      <c r="F32" s="58"/>
      <c r="G32" s="150"/>
      <c r="H32" s="39" t="str">
        <f t="shared" si="0"/>
        <v>Non</v>
      </c>
      <c r="I32" s="14">
        <f t="shared" si="1"/>
        <v>0</v>
      </c>
      <c r="J32" s="117"/>
      <c r="K32" s="145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  <c r="BC32" s="96"/>
    </row>
    <row r="33" spans="1:55" s="97" customFormat="1" ht="24.75" customHeight="1">
      <c r="A33" s="39">
        <f t="shared" si="6"/>
        <v>28</v>
      </c>
      <c r="B33" s="51"/>
      <c r="C33" s="52"/>
      <c r="D33" s="57"/>
      <c r="E33" s="57"/>
      <c r="F33" s="58"/>
      <c r="G33" s="150"/>
      <c r="H33" s="39" t="str">
        <f t="shared" si="0"/>
        <v>Non</v>
      </c>
      <c r="I33" s="14">
        <f t="shared" si="1"/>
        <v>0</v>
      </c>
      <c r="J33" s="117"/>
      <c r="K33" s="145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  <c r="BC33" s="96"/>
    </row>
    <row r="34" spans="1:55" s="97" customFormat="1" ht="24.75" customHeight="1">
      <c r="A34" s="39">
        <f t="shared" si="6"/>
        <v>29</v>
      </c>
      <c r="B34" s="51"/>
      <c r="C34" s="56"/>
      <c r="D34" s="150"/>
      <c r="E34" s="150"/>
      <c r="F34" s="58"/>
      <c r="G34" s="150"/>
      <c r="H34" s="39" t="str">
        <f t="shared" si="0"/>
        <v>Non</v>
      </c>
      <c r="I34" s="14">
        <f t="shared" si="1"/>
        <v>0</v>
      </c>
      <c r="J34" s="117"/>
      <c r="K34" s="145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aca="true" t="shared" si="10" ref="AN34:BA38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  <c r="BC34" s="96"/>
    </row>
    <row r="35" spans="1:55" s="97" customFormat="1" ht="24.75" customHeight="1">
      <c r="A35" s="39">
        <f t="shared" si="6"/>
        <v>30</v>
      </c>
      <c r="B35" s="51"/>
      <c r="C35" s="52"/>
      <c r="D35" s="150"/>
      <c r="E35" s="150"/>
      <c r="F35" s="58"/>
      <c r="G35" s="150"/>
      <c r="H35" s="39" t="str">
        <f t="shared" si="0"/>
        <v>Non</v>
      </c>
      <c r="I35" s="14">
        <f t="shared" si="1"/>
        <v>0</v>
      </c>
      <c r="J35" s="117"/>
      <c r="K35" s="145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>COUNTA(L35:AK35)</f>
        <v>0</v>
      </c>
      <c r="AN35" s="94">
        <f t="shared" si="10"/>
        <v>0</v>
      </c>
      <c r="AO35" s="4">
        <f t="shared" si="10"/>
        <v>0</v>
      </c>
      <c r="AP35" s="4">
        <f t="shared" si="10"/>
        <v>0</v>
      </c>
      <c r="AQ35" s="4">
        <f t="shared" si="10"/>
        <v>0</v>
      </c>
      <c r="AR35" s="4">
        <f t="shared" si="10"/>
        <v>0</v>
      </c>
      <c r="AS35" s="4">
        <f t="shared" si="10"/>
        <v>0</v>
      </c>
      <c r="AT35" s="4">
        <f t="shared" si="10"/>
        <v>0</v>
      </c>
      <c r="AU35" s="4">
        <f t="shared" si="10"/>
        <v>0</v>
      </c>
      <c r="AV35" s="4">
        <f t="shared" si="10"/>
        <v>0</v>
      </c>
      <c r="AW35" s="4">
        <f t="shared" si="10"/>
        <v>0</v>
      </c>
      <c r="AX35" s="4">
        <f t="shared" si="10"/>
        <v>0</v>
      </c>
      <c r="AY35" s="4">
        <f t="shared" si="10"/>
        <v>0</v>
      </c>
      <c r="AZ35" s="4">
        <f t="shared" si="10"/>
        <v>0</v>
      </c>
      <c r="BA35" s="95">
        <f t="shared" si="10"/>
        <v>0</v>
      </c>
      <c r="BB35" s="96"/>
      <c r="BC35" s="96"/>
    </row>
    <row r="36" spans="1:55" s="97" customFormat="1" ht="24.75" customHeight="1">
      <c r="A36" s="39">
        <f t="shared" si="6"/>
        <v>31</v>
      </c>
      <c r="B36" s="51"/>
      <c r="C36" s="56"/>
      <c r="D36" s="150"/>
      <c r="E36" s="150"/>
      <c r="F36" s="58"/>
      <c r="G36" s="150"/>
      <c r="H36" s="39" t="str">
        <f t="shared" si="0"/>
        <v>Non</v>
      </c>
      <c r="I36" s="14">
        <f t="shared" si="1"/>
        <v>0</v>
      </c>
      <c r="J36" s="117"/>
      <c r="K36" s="145">
        <f t="shared" si="2"/>
        <v>0</v>
      </c>
      <c r="L36" s="15"/>
      <c r="M36" s="16"/>
      <c r="N36" s="54"/>
      <c r="O36" s="16"/>
      <c r="P36" s="54"/>
      <c r="Q36" s="55"/>
      <c r="R36" s="59"/>
      <c r="S36" s="16"/>
      <c r="T36" s="59"/>
      <c r="U36" s="55"/>
      <c r="V36" s="59"/>
      <c r="W36" s="16"/>
      <c r="X36" s="59"/>
      <c r="Y36" s="16"/>
      <c r="Z36" s="59"/>
      <c r="AA36" s="55"/>
      <c r="AB36" s="59"/>
      <c r="AC36" s="16"/>
      <c r="AD36" s="54"/>
      <c r="AE36" s="55"/>
      <c r="AF36" s="59"/>
      <c r="AG36" s="16"/>
      <c r="AH36" s="59"/>
      <c r="AI36" s="16"/>
      <c r="AJ36" s="55"/>
      <c r="AK36" s="82"/>
      <c r="AL36" s="4">
        <f t="shared" si="3"/>
        <v>0</v>
      </c>
      <c r="AM36" s="5">
        <f>COUNTA(L36:AK36)</f>
        <v>0</v>
      </c>
      <c r="AN36" s="94">
        <f t="shared" si="10"/>
        <v>0</v>
      </c>
      <c r="AO36" s="4">
        <f t="shared" si="10"/>
        <v>0</v>
      </c>
      <c r="AP36" s="4">
        <f t="shared" si="10"/>
        <v>0</v>
      </c>
      <c r="AQ36" s="4">
        <f t="shared" si="10"/>
        <v>0</v>
      </c>
      <c r="AR36" s="4">
        <f t="shared" si="10"/>
        <v>0</v>
      </c>
      <c r="AS36" s="4">
        <f t="shared" si="10"/>
        <v>0</v>
      </c>
      <c r="AT36" s="4">
        <f t="shared" si="10"/>
        <v>0</v>
      </c>
      <c r="AU36" s="4">
        <f t="shared" si="10"/>
        <v>0</v>
      </c>
      <c r="AV36" s="4">
        <f t="shared" si="10"/>
        <v>0</v>
      </c>
      <c r="AW36" s="4">
        <f t="shared" si="10"/>
        <v>0</v>
      </c>
      <c r="AX36" s="4">
        <f t="shared" si="10"/>
        <v>0</v>
      </c>
      <c r="AY36" s="4">
        <f t="shared" si="10"/>
        <v>0</v>
      </c>
      <c r="AZ36" s="4">
        <f t="shared" si="10"/>
        <v>0</v>
      </c>
      <c r="BA36" s="95">
        <f t="shared" si="10"/>
        <v>0</v>
      </c>
      <c r="BB36" s="96"/>
      <c r="BC36" s="96"/>
    </row>
    <row r="37" spans="1:55" s="97" customFormat="1" ht="24.75" customHeight="1">
      <c r="A37" s="39">
        <f t="shared" si="6"/>
        <v>32</v>
      </c>
      <c r="B37" s="51"/>
      <c r="C37" s="56"/>
      <c r="D37" s="150"/>
      <c r="E37" s="150"/>
      <c r="F37" s="58"/>
      <c r="G37" s="150"/>
      <c r="H37" s="39" t="str">
        <f t="shared" si="0"/>
        <v>Non</v>
      </c>
      <c r="I37" s="14">
        <f t="shared" si="1"/>
        <v>0</v>
      </c>
      <c r="J37" s="117"/>
      <c r="K37" s="145">
        <f t="shared" si="2"/>
        <v>0</v>
      </c>
      <c r="L37" s="15"/>
      <c r="M37" s="16"/>
      <c r="N37" s="54"/>
      <c r="O37" s="16"/>
      <c r="P37" s="54"/>
      <c r="Q37" s="55"/>
      <c r="R37" s="59"/>
      <c r="S37" s="16"/>
      <c r="T37" s="59"/>
      <c r="U37" s="55"/>
      <c r="V37" s="59"/>
      <c r="W37" s="16"/>
      <c r="X37" s="59"/>
      <c r="Y37" s="16"/>
      <c r="Z37" s="59"/>
      <c r="AA37" s="55"/>
      <c r="AB37" s="59"/>
      <c r="AC37" s="16"/>
      <c r="AD37" s="54"/>
      <c r="AE37" s="55"/>
      <c r="AF37" s="59"/>
      <c r="AG37" s="16"/>
      <c r="AH37" s="59"/>
      <c r="AI37" s="16"/>
      <c r="AJ37" s="55"/>
      <c r="AK37" s="82"/>
      <c r="AL37" s="4">
        <f t="shared" si="3"/>
        <v>0</v>
      </c>
      <c r="AM37" s="5">
        <f>COUNTA(L37:AK37)</f>
        <v>0</v>
      </c>
      <c r="AN37" s="94">
        <f t="shared" si="10"/>
        <v>0</v>
      </c>
      <c r="AO37" s="4">
        <f t="shared" si="10"/>
        <v>0</v>
      </c>
      <c r="AP37" s="4">
        <f t="shared" si="10"/>
        <v>0</v>
      </c>
      <c r="AQ37" s="4">
        <f t="shared" si="10"/>
        <v>0</v>
      </c>
      <c r="AR37" s="4">
        <f t="shared" si="10"/>
        <v>0</v>
      </c>
      <c r="AS37" s="4">
        <f t="shared" si="10"/>
        <v>0</v>
      </c>
      <c r="AT37" s="4">
        <f t="shared" si="10"/>
        <v>0</v>
      </c>
      <c r="AU37" s="4">
        <f t="shared" si="10"/>
        <v>0</v>
      </c>
      <c r="AV37" s="4">
        <f t="shared" si="10"/>
        <v>0</v>
      </c>
      <c r="AW37" s="4">
        <f t="shared" si="10"/>
        <v>0</v>
      </c>
      <c r="AX37" s="4">
        <f t="shared" si="10"/>
        <v>0</v>
      </c>
      <c r="AY37" s="4">
        <f t="shared" si="10"/>
        <v>0</v>
      </c>
      <c r="AZ37" s="4">
        <f t="shared" si="10"/>
        <v>0</v>
      </c>
      <c r="BA37" s="95">
        <f t="shared" si="10"/>
        <v>0</v>
      </c>
      <c r="BB37" s="96"/>
      <c r="BC37" s="96"/>
    </row>
    <row r="38" spans="1:55" s="97" customFormat="1" ht="24.75" customHeight="1" thickBot="1">
      <c r="A38" s="39">
        <f t="shared" si="6"/>
        <v>33</v>
      </c>
      <c r="B38" s="51"/>
      <c r="C38" s="56"/>
      <c r="D38" s="57"/>
      <c r="E38" s="57"/>
      <c r="F38" s="58"/>
      <c r="G38" s="57"/>
      <c r="H38" s="39" t="str">
        <f t="shared" si="0"/>
        <v>Non</v>
      </c>
      <c r="I38" s="14">
        <f t="shared" si="1"/>
        <v>0</v>
      </c>
      <c r="J38" s="117"/>
      <c r="K38" s="145">
        <f t="shared" si="2"/>
        <v>0</v>
      </c>
      <c r="L38" s="15"/>
      <c r="M38" s="16"/>
      <c r="N38" s="54"/>
      <c r="O38" s="16"/>
      <c r="P38" s="54"/>
      <c r="Q38" s="55"/>
      <c r="R38" s="59"/>
      <c r="S38" s="16"/>
      <c r="T38" s="59"/>
      <c r="U38" s="55"/>
      <c r="V38" s="59"/>
      <c r="W38" s="16"/>
      <c r="X38" s="59"/>
      <c r="Y38" s="16"/>
      <c r="Z38" s="59"/>
      <c r="AA38" s="55"/>
      <c r="AB38" s="59"/>
      <c r="AC38" s="16"/>
      <c r="AD38" s="54"/>
      <c r="AE38" s="55"/>
      <c r="AF38" s="59"/>
      <c r="AG38" s="16"/>
      <c r="AH38" s="59"/>
      <c r="AI38" s="16"/>
      <c r="AJ38" s="55"/>
      <c r="AK38" s="82"/>
      <c r="AL38" s="4">
        <f t="shared" si="3"/>
        <v>0</v>
      </c>
      <c r="AM38" s="5">
        <f t="shared" si="8"/>
        <v>0</v>
      </c>
      <c r="AN38" s="94">
        <f t="shared" si="10"/>
        <v>0</v>
      </c>
      <c r="AO38" s="4">
        <f t="shared" si="10"/>
        <v>0</v>
      </c>
      <c r="AP38" s="4">
        <f t="shared" si="10"/>
        <v>0</v>
      </c>
      <c r="AQ38" s="4">
        <f t="shared" si="10"/>
        <v>0</v>
      </c>
      <c r="AR38" s="4">
        <f t="shared" si="10"/>
        <v>0</v>
      </c>
      <c r="AS38" s="4">
        <f t="shared" si="10"/>
        <v>0</v>
      </c>
      <c r="AT38" s="4">
        <f t="shared" si="10"/>
        <v>0</v>
      </c>
      <c r="AU38" s="4">
        <f t="shared" si="10"/>
        <v>0</v>
      </c>
      <c r="AV38" s="4">
        <f t="shared" si="10"/>
        <v>0</v>
      </c>
      <c r="AW38" s="4">
        <f t="shared" si="10"/>
        <v>0</v>
      </c>
      <c r="AX38" s="4">
        <f t="shared" si="10"/>
        <v>0</v>
      </c>
      <c r="AY38" s="4">
        <f t="shared" si="10"/>
        <v>0</v>
      </c>
      <c r="AZ38" s="4">
        <f t="shared" si="10"/>
        <v>0</v>
      </c>
      <c r="BA38" s="95">
        <f t="shared" si="10"/>
        <v>0</v>
      </c>
      <c r="BB38" s="96"/>
      <c r="BC38" s="96"/>
    </row>
    <row r="39" spans="1:55" s="97" customFormat="1" ht="24.75" customHeight="1" thickBot="1">
      <c r="A39" s="84"/>
      <c r="B39" s="85"/>
      <c r="C39" s="86" t="s">
        <v>6</v>
      </c>
      <c r="D39" s="86"/>
      <c r="E39" s="86"/>
      <c r="F39" s="86"/>
      <c r="G39" s="86"/>
      <c r="H39" s="85"/>
      <c r="I39" s="13"/>
      <c r="J39" s="85"/>
      <c r="K39" s="146"/>
      <c r="L39" s="87">
        <f>COUNT(L$6:L38)</f>
        <v>10</v>
      </c>
      <c r="M39" s="88">
        <f>COUNT(M$6:M38)</f>
        <v>10</v>
      </c>
      <c r="N39" s="89">
        <f>COUNT(N$6:N38)</f>
        <v>10</v>
      </c>
      <c r="O39" s="88">
        <f>COUNT(O$6:O38)</f>
        <v>10</v>
      </c>
      <c r="P39" s="89">
        <f>COUNT(P$6:P38)</f>
        <v>0</v>
      </c>
      <c r="Q39" s="90">
        <f>COUNT(Q$6:Q38)</f>
        <v>0</v>
      </c>
      <c r="R39" s="91">
        <f>COUNT(R$6:R38)</f>
        <v>0</v>
      </c>
      <c r="S39" s="88">
        <f>COUNT(S$6:S38)</f>
        <v>0</v>
      </c>
      <c r="T39" s="91">
        <f>COUNT(T$6:T38)</f>
        <v>0</v>
      </c>
      <c r="U39" s="90">
        <f>COUNT(U$6:U38)</f>
        <v>0</v>
      </c>
      <c r="V39" s="91">
        <f>COUNT(V$6:V38)</f>
        <v>0</v>
      </c>
      <c r="W39" s="88">
        <f>COUNT(W$6:W38)</f>
        <v>0</v>
      </c>
      <c r="X39" s="91">
        <f>COUNT(X$6:X38)</f>
        <v>0</v>
      </c>
      <c r="Y39" s="88">
        <f>COUNT(Y$6:Y38)</f>
        <v>0</v>
      </c>
      <c r="Z39" s="91">
        <f>COUNT(Z$6:Z38)</f>
        <v>0</v>
      </c>
      <c r="AA39" s="90">
        <f>COUNT(AA$6:AA38)</f>
        <v>0</v>
      </c>
      <c r="AB39" s="91">
        <f>COUNT(AB$6:AB38)</f>
        <v>0</v>
      </c>
      <c r="AC39" s="88">
        <f>COUNT(AC$6:AC38)</f>
        <v>0</v>
      </c>
      <c r="AD39" s="89">
        <f>COUNT(AD$6:AD38)</f>
        <v>0</v>
      </c>
      <c r="AE39" s="90">
        <f>COUNT(AE$6:AE38)</f>
        <v>0</v>
      </c>
      <c r="AF39" s="91">
        <f>COUNT(AF$6:AF38)</f>
        <v>0</v>
      </c>
      <c r="AG39" s="88">
        <f>COUNT(AG$6:AG38)</f>
        <v>0</v>
      </c>
      <c r="AH39" s="91">
        <f>COUNT(AH$6:AH38)</f>
        <v>0</v>
      </c>
      <c r="AI39" s="88">
        <f>COUNT(AI$6:AI38)</f>
        <v>0</v>
      </c>
      <c r="AJ39" s="90">
        <f>COUNT(AJ$6:AJ38)</f>
        <v>0</v>
      </c>
      <c r="AK39" s="92">
        <f>COUNT(AK$6:AK38)</f>
        <v>0</v>
      </c>
      <c r="AL39" s="4"/>
      <c r="AM39" s="5"/>
      <c r="AN39" s="125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7"/>
      <c r="BB39" s="96"/>
      <c r="BC39" s="96"/>
    </row>
    <row r="40" spans="1:55" ht="23.25" customHeight="1">
      <c r="A40" s="11"/>
      <c r="B40" s="40"/>
      <c r="D40" s="42"/>
      <c r="E40" s="42"/>
      <c r="F40" s="9" t="s">
        <v>15</v>
      </c>
      <c r="G40" s="43">
        <f>Nbcourse</f>
        <v>5</v>
      </c>
      <c r="I40" s="44"/>
      <c r="J40" s="11"/>
      <c r="K40" s="11"/>
      <c r="M40" s="45"/>
      <c r="N40" s="5"/>
      <c r="O40" s="5"/>
      <c r="T40" s="46"/>
      <c r="U40" s="5"/>
      <c r="V40" s="5"/>
      <c r="W40" s="5"/>
      <c r="X40" s="9" t="s">
        <v>16</v>
      </c>
      <c r="Y40" s="10">
        <f>classé/2</f>
        <v>2</v>
      </c>
      <c r="Z40" s="46" t="s">
        <v>17</v>
      </c>
      <c r="AA40" s="5"/>
      <c r="AB40" s="5"/>
      <c r="AC40" s="5"/>
      <c r="AD40" s="5"/>
      <c r="AE40" s="5"/>
      <c r="AF40" s="9"/>
      <c r="AG40" s="10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2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  <row r="42" spans="1:55" ht="12.75">
      <c r="A42" s="11"/>
      <c r="B42" s="11"/>
      <c r="C42" s="48"/>
      <c r="D42" s="42"/>
      <c r="E42" s="42"/>
      <c r="F42" s="42"/>
      <c r="G42" s="42"/>
      <c r="H42" s="11"/>
      <c r="I42" s="44"/>
      <c r="J42" s="11"/>
      <c r="K42" s="11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47"/>
      <c r="AL42" s="47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42"/>
      <c r="BC42" s="42"/>
    </row>
    <row r="43" spans="1:55" ht="12.75">
      <c r="A43" s="11"/>
      <c r="B43" s="11"/>
      <c r="C43" s="48"/>
      <c r="D43" s="42"/>
      <c r="E43" s="42"/>
      <c r="F43" s="42"/>
      <c r="G43" s="42"/>
      <c r="H43" s="11"/>
      <c r="I43" s="44"/>
      <c r="J43" s="11"/>
      <c r="K43" s="11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47"/>
      <c r="AL43" s="47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42"/>
      <c r="BC43" s="42"/>
    </row>
    <row r="44" spans="1:55" ht="12.75">
      <c r="A44" s="11"/>
      <c r="B44" s="11"/>
      <c r="C44" s="48"/>
      <c r="D44" s="42"/>
      <c r="E44" s="42"/>
      <c r="F44" s="42"/>
      <c r="G44" s="42"/>
      <c r="H44" s="11"/>
      <c r="I44" s="44"/>
      <c r="J44" s="11"/>
      <c r="K44" s="11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47"/>
      <c r="AL44" s="47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42"/>
      <c r="BC44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8">
      <formula1>$BC$6:$BC$20</formula1>
    </dataValidation>
  </dataValidations>
  <printOptions horizontalCentered="1"/>
  <pageMargins left="0.7874015748031497" right="0.7874015748031497" top="1.58" bottom="0.3937007874015748" header="0.1968503937007874" footer="0.1968503937007874"/>
  <pageSetup fitToHeight="1" fitToWidth="1" horizontalDpi="600" verticalDpi="600" orientation="portrait" paperSize="9" scale="69" r:id="rId3"/>
  <headerFooter alignWithMargins="0">
    <oddFooter>&amp;C&amp;"Times New Roman,Gras italique"Page &amp;P / &amp;N&amp;R&amp;"Times New Roman,Italique"&amp;D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14">
    <pageSetUpPr fitToPage="1"/>
  </sheetPr>
  <dimension ref="A1:BB41"/>
  <sheetViews>
    <sheetView zoomScale="80" zoomScaleNormal="80" zoomScalePageLayoutView="0" workbookViewId="0" topLeftCell="A1">
      <pane xSplit="11" ySplit="5" topLeftCell="L6" activePane="bottomRight" state="frozen"/>
      <selection pane="topLeft" activeCell="K8" sqref="K8"/>
      <selection pane="topRight" activeCell="K8" sqref="K8"/>
      <selection pane="bottomLeft" activeCell="K8" sqref="K8"/>
      <selection pane="bottomRight" activeCell="D6" sqref="D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35</v>
      </c>
      <c r="B1" s="17"/>
      <c r="C1" s="17"/>
      <c r="D1" s="17"/>
      <c r="E1" s="17"/>
      <c r="F1" s="17"/>
      <c r="G1" s="17"/>
      <c r="H1" s="17"/>
      <c r="I1" s="17"/>
      <c r="L1" s="19" t="s">
        <v>34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5" t="s">
        <v>10</v>
      </c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7"/>
    </row>
    <row r="3" spans="1:54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58" t="s">
        <v>21</v>
      </c>
      <c r="K3" s="162" t="s">
        <v>24</v>
      </c>
      <c r="L3" s="161">
        <v>43527</v>
      </c>
      <c r="M3" s="157"/>
      <c r="N3" s="157">
        <v>43646</v>
      </c>
      <c r="O3" s="157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7">
        <v>43730</v>
      </c>
      <c r="AK3" s="168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59"/>
      <c r="K4" s="163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38"/>
      <c r="B5" s="139"/>
      <c r="C5" s="140"/>
      <c r="D5" s="141" t="s">
        <v>23</v>
      </c>
      <c r="E5" s="141"/>
      <c r="F5" s="142"/>
      <c r="G5" s="141"/>
      <c r="H5" s="143"/>
      <c r="I5" s="144"/>
      <c r="J5" s="160"/>
      <c r="K5" s="164"/>
      <c r="L5" s="134"/>
      <c r="M5" s="133"/>
      <c r="N5" s="134" t="s">
        <v>113</v>
      </c>
      <c r="O5" s="133"/>
      <c r="P5" s="132"/>
      <c r="Q5" s="133"/>
      <c r="R5" s="134"/>
      <c r="S5" s="133"/>
      <c r="T5" s="134"/>
      <c r="U5" s="133"/>
      <c r="V5" s="134"/>
      <c r="W5" s="133"/>
      <c r="X5" s="134"/>
      <c r="Y5" s="133"/>
      <c r="Z5" s="134"/>
      <c r="AA5" s="133"/>
      <c r="AB5" s="132"/>
      <c r="AC5" s="133"/>
      <c r="AD5" s="134"/>
      <c r="AE5" s="133"/>
      <c r="AF5" s="134"/>
      <c r="AG5" s="133"/>
      <c r="AH5" s="132"/>
      <c r="AI5" s="133"/>
      <c r="AJ5" s="134"/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</row>
    <row r="6" spans="1:54" s="97" customFormat="1" ht="24.75" customHeight="1">
      <c r="A6" s="110">
        <v>1</v>
      </c>
      <c r="B6" s="111" t="s">
        <v>102</v>
      </c>
      <c r="C6" s="112"/>
      <c r="D6" s="151" t="s">
        <v>111</v>
      </c>
      <c r="E6" s="151" t="s">
        <v>112</v>
      </c>
      <c r="F6" s="114"/>
      <c r="G6" s="151" t="s">
        <v>38</v>
      </c>
      <c r="H6" s="39" t="str">
        <f aca="true" t="shared" si="0" ref="H6:H35">IF(COUNTA(AK6)&gt;0,IF(COUNTA(L6:AK6)&lt;classé,"Non","Oui"),"Non")</f>
        <v>Non</v>
      </c>
      <c r="I6" s="115">
        <f aca="true" t="shared" si="1" ref="I6:I35">SUM(L6:AK6)-SUM(AN6:BA6)+K6</f>
        <v>90</v>
      </c>
      <c r="J6" s="116"/>
      <c r="K6" s="145">
        <f aca="true" t="shared" si="2" ref="K6:K35">COUNTIF(L$5:AK$5,$D6)*2</f>
        <v>0</v>
      </c>
      <c r="L6" s="118"/>
      <c r="M6" s="119"/>
      <c r="N6" s="120">
        <v>50</v>
      </c>
      <c r="O6" s="119">
        <v>40</v>
      </c>
      <c r="P6" s="120"/>
      <c r="Q6" s="121"/>
      <c r="R6" s="120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0"/>
      <c r="AG6" s="121"/>
      <c r="AH6" s="122"/>
      <c r="AI6" s="119"/>
      <c r="AJ6" s="121"/>
      <c r="AK6" s="123"/>
      <c r="AL6" s="4">
        <f aca="true" t="shared" si="3" ref="AL6:AL35">MAX(L6:AK6)</f>
        <v>50</v>
      </c>
      <c r="AM6" s="5">
        <f aca="true" t="shared" si="4" ref="AM6:AM35">COUNTA(L6:AK6)</f>
        <v>2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</row>
    <row r="7" spans="1:54" s="97" customFormat="1" ht="24.75" customHeight="1">
      <c r="A7" s="39">
        <f aca="true" t="shared" si="6" ref="A7:A35">A6+1</f>
        <v>2</v>
      </c>
      <c r="B7" s="51"/>
      <c r="C7" s="52"/>
      <c r="D7" s="150" t="s">
        <v>116</v>
      </c>
      <c r="E7" s="8" t="s">
        <v>117</v>
      </c>
      <c r="F7" s="53"/>
      <c r="G7" s="8" t="s">
        <v>115</v>
      </c>
      <c r="H7" s="39" t="str">
        <f t="shared" si="0"/>
        <v>Non</v>
      </c>
      <c r="I7" s="14">
        <f t="shared" si="1"/>
        <v>82</v>
      </c>
      <c r="J7" s="117"/>
      <c r="K7" s="145">
        <f t="shared" si="2"/>
        <v>0</v>
      </c>
      <c r="L7" s="15"/>
      <c r="M7" s="16"/>
      <c r="N7" s="54">
        <v>32</v>
      </c>
      <c r="O7" s="16">
        <v>50</v>
      </c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4"/>
      <c r="AG7" s="55"/>
      <c r="AH7" s="59"/>
      <c r="AI7" s="16"/>
      <c r="AJ7" s="55"/>
      <c r="AK7" s="82"/>
      <c r="AL7" s="4">
        <f t="shared" si="3"/>
        <v>50</v>
      </c>
      <c r="AM7" s="5">
        <f t="shared" si="4"/>
        <v>2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</row>
    <row r="8" spans="1:54" s="97" customFormat="1" ht="24.75" customHeight="1">
      <c r="A8" s="39">
        <f t="shared" si="6"/>
        <v>3</v>
      </c>
      <c r="B8" s="51" t="s">
        <v>102</v>
      </c>
      <c r="C8" s="52"/>
      <c r="D8" s="150" t="s">
        <v>113</v>
      </c>
      <c r="E8" s="150" t="s">
        <v>114</v>
      </c>
      <c r="F8" s="58"/>
      <c r="G8" s="150" t="s">
        <v>115</v>
      </c>
      <c r="H8" s="39" t="str">
        <f t="shared" si="0"/>
        <v>Non</v>
      </c>
      <c r="I8" s="14">
        <f t="shared" si="1"/>
        <v>74</v>
      </c>
      <c r="J8" s="117"/>
      <c r="K8" s="145">
        <f t="shared" si="2"/>
        <v>2</v>
      </c>
      <c r="L8" s="15"/>
      <c r="M8" s="16"/>
      <c r="N8" s="54">
        <v>40</v>
      </c>
      <c r="O8" s="16">
        <v>32</v>
      </c>
      <c r="P8" s="65"/>
      <c r="Q8" s="66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40</v>
      </c>
      <c r="AM8" s="5">
        <f t="shared" si="4"/>
        <v>2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</row>
    <row r="9" spans="1:54" s="97" customFormat="1" ht="24.75" customHeight="1">
      <c r="A9" s="39">
        <f t="shared" si="6"/>
        <v>4</v>
      </c>
      <c r="B9" s="51" t="s">
        <v>102</v>
      </c>
      <c r="C9" s="52"/>
      <c r="D9" s="150" t="s">
        <v>118</v>
      </c>
      <c r="E9" s="150" t="s">
        <v>119</v>
      </c>
      <c r="F9" s="58"/>
      <c r="G9" s="150" t="s">
        <v>62</v>
      </c>
      <c r="H9" s="39" t="str">
        <f t="shared" si="0"/>
        <v>Non</v>
      </c>
      <c r="I9" s="14">
        <f t="shared" si="1"/>
        <v>52</v>
      </c>
      <c r="J9" s="117"/>
      <c r="K9" s="145">
        <f t="shared" si="2"/>
        <v>0</v>
      </c>
      <c r="L9" s="15"/>
      <c r="M9" s="16"/>
      <c r="N9" s="54">
        <v>26</v>
      </c>
      <c r="O9" s="16">
        <v>26</v>
      </c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26</v>
      </c>
      <c r="AM9" s="5">
        <f t="shared" si="4"/>
        <v>2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</row>
    <row r="10" spans="1:54" s="97" customFormat="1" ht="24.75" customHeight="1">
      <c r="A10" s="39">
        <f t="shared" si="6"/>
        <v>5</v>
      </c>
      <c r="B10" s="51"/>
      <c r="C10" s="56"/>
      <c r="D10" s="8"/>
      <c r="E10" s="8"/>
      <c r="F10" s="58"/>
      <c r="G10" s="57"/>
      <c r="H10" s="39" t="str">
        <f t="shared" si="0"/>
        <v>Non</v>
      </c>
      <c r="I10" s="14">
        <f t="shared" si="1"/>
        <v>0</v>
      </c>
      <c r="J10" s="117"/>
      <c r="K10" s="145">
        <f t="shared" si="2"/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0</v>
      </c>
      <c r="AM10" s="5">
        <f t="shared" si="4"/>
        <v>0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</row>
    <row r="11" spans="1:54" s="97" customFormat="1" ht="24.75" customHeight="1">
      <c r="A11" s="39">
        <f t="shared" si="6"/>
        <v>6</v>
      </c>
      <c r="B11" s="51"/>
      <c r="C11" s="52"/>
      <c r="D11" s="57"/>
      <c r="E11" s="57"/>
      <c r="F11" s="58"/>
      <c r="G11" s="57"/>
      <c r="H11" s="39" t="str">
        <f t="shared" si="0"/>
        <v>Non</v>
      </c>
      <c r="I11" s="14">
        <f t="shared" si="1"/>
        <v>0</v>
      </c>
      <c r="J11" s="117"/>
      <c r="K11" s="145">
        <f t="shared" si="2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0</v>
      </c>
      <c r="AM11" s="5">
        <f t="shared" si="4"/>
        <v>0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</row>
    <row r="12" spans="1:54" s="97" customFormat="1" ht="24.75" customHeight="1">
      <c r="A12" s="39">
        <f t="shared" si="6"/>
        <v>7</v>
      </c>
      <c r="B12" s="51"/>
      <c r="C12" s="52"/>
      <c r="D12" s="57"/>
      <c r="E12" s="57"/>
      <c r="F12" s="58"/>
      <c r="G12" s="57"/>
      <c r="H12" s="39" t="str">
        <f t="shared" si="0"/>
        <v>Non</v>
      </c>
      <c r="I12" s="14">
        <f t="shared" si="1"/>
        <v>0</v>
      </c>
      <c r="J12" s="117"/>
      <c r="K12" s="145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0</v>
      </c>
      <c r="AM12" s="5">
        <f t="shared" si="4"/>
        <v>0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</row>
    <row r="13" spans="1:54" s="97" customFormat="1" ht="24.75" customHeight="1">
      <c r="A13" s="39">
        <f t="shared" si="6"/>
        <v>8</v>
      </c>
      <c r="B13" s="51"/>
      <c r="C13" s="52"/>
      <c r="D13" s="57"/>
      <c r="E13" s="57"/>
      <c r="F13" s="58"/>
      <c r="G13" s="57"/>
      <c r="H13" s="39" t="str">
        <f t="shared" si="0"/>
        <v>Non</v>
      </c>
      <c r="I13" s="14">
        <f t="shared" si="1"/>
        <v>0</v>
      </c>
      <c r="J13" s="117"/>
      <c r="K13" s="145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0</v>
      </c>
      <c r="AM13" s="5">
        <f t="shared" si="4"/>
        <v>0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</row>
    <row r="14" spans="1:54" s="97" customFormat="1" ht="24.75" customHeight="1">
      <c r="A14" s="39">
        <f t="shared" si="6"/>
        <v>9</v>
      </c>
      <c r="B14" s="51"/>
      <c r="C14" s="56"/>
      <c r="D14" s="57"/>
      <c r="E14" s="57"/>
      <c r="F14" s="58"/>
      <c r="G14" s="57"/>
      <c r="H14" s="39" t="str">
        <f t="shared" si="0"/>
        <v>Non</v>
      </c>
      <c r="I14" s="14">
        <f t="shared" si="1"/>
        <v>0</v>
      </c>
      <c r="J14" s="117"/>
      <c r="K14" s="145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</row>
    <row r="15" spans="1:54" s="97" customFormat="1" ht="24.75" customHeight="1">
      <c r="A15" s="39">
        <f t="shared" si="6"/>
        <v>10</v>
      </c>
      <c r="B15" s="51"/>
      <c r="C15" s="52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5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</row>
    <row r="16" spans="1:54" s="97" customFormat="1" ht="24.75" customHeight="1">
      <c r="A16" s="62">
        <f t="shared" si="6"/>
        <v>11</v>
      </c>
      <c r="B16" s="61"/>
      <c r="C16" s="71"/>
      <c r="D16" s="57"/>
      <c r="E16" s="152"/>
      <c r="F16" s="155"/>
      <c r="G16" s="152"/>
      <c r="H16" s="39" t="str">
        <f t="shared" si="0"/>
        <v>Non</v>
      </c>
      <c r="I16" s="63">
        <f t="shared" si="1"/>
        <v>0</v>
      </c>
      <c r="J16" s="124"/>
      <c r="K16" s="145">
        <f t="shared" si="2"/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0</v>
      </c>
      <c r="AM16" s="5">
        <f t="shared" si="4"/>
        <v>0</v>
      </c>
      <c r="AN16" s="94">
        <f aca="true" t="shared" si="7" ref="AN16:BA35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</row>
    <row r="17" spans="1:54" s="97" customFormat="1" ht="24.75" customHeight="1">
      <c r="A17" s="39">
        <f t="shared" si="6"/>
        <v>12</v>
      </c>
      <c r="B17" s="51"/>
      <c r="C17" s="52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5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</row>
    <row r="18" spans="1:54" s="97" customFormat="1" ht="24.75" customHeight="1">
      <c r="A18" s="39">
        <f t="shared" si="6"/>
        <v>13</v>
      </c>
      <c r="B18" s="51"/>
      <c r="C18" s="56"/>
      <c r="D18" s="57"/>
      <c r="E18" s="57"/>
      <c r="F18" s="58"/>
      <c r="G18" s="57"/>
      <c r="H18" s="39" t="str">
        <f t="shared" si="0"/>
        <v>Non</v>
      </c>
      <c r="I18" s="14">
        <f t="shared" si="1"/>
        <v>0</v>
      </c>
      <c r="J18" s="117"/>
      <c r="K18" s="145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</row>
    <row r="19" spans="1:54" s="97" customFormat="1" ht="24.75" customHeight="1">
      <c r="A19" s="39">
        <f t="shared" si="6"/>
        <v>14</v>
      </c>
      <c r="B19" s="51"/>
      <c r="C19" s="52"/>
      <c r="D19" s="57"/>
      <c r="E19" s="8"/>
      <c r="F19" s="53"/>
      <c r="G19" s="8"/>
      <c r="H19" s="39" t="str">
        <f t="shared" si="0"/>
        <v>Non</v>
      </c>
      <c r="I19" s="14">
        <f t="shared" si="1"/>
        <v>0</v>
      </c>
      <c r="J19" s="117"/>
      <c r="K19" s="145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</row>
    <row r="20" spans="1:54" s="97" customFormat="1" ht="24.75" customHeight="1">
      <c r="A20" s="39">
        <f t="shared" si="6"/>
        <v>15</v>
      </c>
      <c r="B20" s="51"/>
      <c r="C20" s="56"/>
      <c r="D20" s="57"/>
      <c r="E20" s="57"/>
      <c r="F20" s="58"/>
      <c r="G20" s="8"/>
      <c r="H20" s="39" t="str">
        <f t="shared" si="0"/>
        <v>Non</v>
      </c>
      <c r="I20" s="14">
        <f t="shared" si="1"/>
        <v>0</v>
      </c>
      <c r="J20" s="117"/>
      <c r="K20" s="145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</row>
    <row r="21" spans="1:54" s="97" customFormat="1" ht="24.75" customHeight="1">
      <c r="A21" s="39">
        <f t="shared" si="6"/>
        <v>16</v>
      </c>
      <c r="B21" s="51"/>
      <c r="C21" s="52"/>
      <c r="D21" s="57"/>
      <c r="E21" s="57"/>
      <c r="F21" s="53"/>
      <c r="G21" s="8"/>
      <c r="H21" s="39" t="str">
        <f t="shared" si="0"/>
        <v>Non</v>
      </c>
      <c r="I21" s="14">
        <f t="shared" si="1"/>
        <v>0</v>
      </c>
      <c r="J21" s="117"/>
      <c r="K21" s="145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</row>
    <row r="22" spans="1:54" s="97" customFormat="1" ht="24.75" customHeight="1">
      <c r="A22" s="39">
        <f t="shared" si="6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5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</row>
    <row r="23" spans="1:54" s="97" customFormat="1" ht="24.75" customHeight="1">
      <c r="A23" s="39">
        <f t="shared" si="6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5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</row>
    <row r="24" spans="1:54" s="97" customFormat="1" ht="24.75" customHeight="1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5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</row>
    <row r="25" spans="1:54" s="97" customFormat="1" ht="24.75" customHeight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5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</row>
    <row r="26" spans="1:54" s="97" customFormat="1" ht="24.75" customHeight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5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>COUNTA(L26:AK26)</f>
        <v>0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</row>
    <row r="27" spans="1:54" s="97" customFormat="1" ht="24.7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5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>COUNTA(L27:AK27)</f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</row>
    <row r="28" spans="1:54" s="97" customFormat="1" ht="24.75" customHeight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5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>COUNTA(L28:AK28)</f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</row>
    <row r="29" spans="1:54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5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aca="true" t="shared" si="8" ref="AM29:AM34">COUNTA(L29:AK29)</f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</row>
    <row r="30" spans="1:54" s="97" customFormat="1" ht="24.7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5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</row>
    <row r="31" spans="1:54" s="97" customFormat="1" ht="24.75" customHeight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5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</row>
    <row r="32" spans="1:54" s="97" customFormat="1" ht="24.7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5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</row>
    <row r="33" spans="1:54" s="97" customFormat="1" ht="24.7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5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</row>
    <row r="34" spans="1:54" s="97" customFormat="1" ht="24.7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5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aca="true" t="shared" si="10" ref="AN34:BA34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</row>
    <row r="35" spans="1:54" s="97" customFormat="1" ht="24.75" customHeight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5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4"/>
        <v>0</v>
      </c>
      <c r="AN35" s="94">
        <f t="shared" si="7"/>
        <v>0</v>
      </c>
      <c r="AO35" s="4">
        <f t="shared" si="7"/>
        <v>0</v>
      </c>
      <c r="AP35" s="4">
        <f t="shared" si="7"/>
        <v>0</v>
      </c>
      <c r="AQ35" s="4">
        <f t="shared" si="7"/>
        <v>0</v>
      </c>
      <c r="AR35" s="4">
        <f t="shared" si="7"/>
        <v>0</v>
      </c>
      <c r="AS35" s="4">
        <f t="shared" si="7"/>
        <v>0</v>
      </c>
      <c r="AT35" s="4">
        <f t="shared" si="7"/>
        <v>0</v>
      </c>
      <c r="AU35" s="4">
        <f t="shared" si="7"/>
        <v>0</v>
      </c>
      <c r="AV35" s="4">
        <f t="shared" si="7"/>
        <v>0</v>
      </c>
      <c r="AW35" s="4">
        <f t="shared" si="7"/>
        <v>0</v>
      </c>
      <c r="AX35" s="4">
        <f t="shared" si="7"/>
        <v>0</v>
      </c>
      <c r="AY35" s="4">
        <f t="shared" si="7"/>
        <v>0</v>
      </c>
      <c r="AZ35" s="4">
        <f t="shared" si="7"/>
        <v>0</v>
      </c>
      <c r="BA35" s="95">
        <f t="shared" si="7"/>
        <v>0</v>
      </c>
      <c r="BB35" s="96"/>
    </row>
    <row r="36" spans="1:54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6"/>
      <c r="L36" s="87">
        <f>COUNT(L$6:L35)</f>
        <v>0</v>
      </c>
      <c r="M36" s="88">
        <f>COUNT(M$6:M35)</f>
        <v>0</v>
      </c>
      <c r="N36" s="89">
        <f>COUNT(N$6:N35)</f>
        <v>4</v>
      </c>
      <c r="O36" s="88">
        <f>COUNT(O$6:O35)</f>
        <v>4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</row>
    <row r="37" spans="1:54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</row>
    <row r="38" spans="1:54" ht="12.75">
      <c r="A38" s="11"/>
      <c r="B38" s="149" t="s">
        <v>26</v>
      </c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</row>
    <row r="39" spans="1:54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</row>
    <row r="40" spans="1:54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</row>
    <row r="41" spans="1:54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5">
      <formula1>#REF!</formula1>
    </dataValidation>
  </dataValidations>
  <printOptions horizontalCentered="1"/>
  <pageMargins left="0.7874015748031497" right="0.7874015748031497" top="0.35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24">
    <pageSetUpPr fitToPage="1"/>
  </sheetPr>
  <dimension ref="A1:BC41"/>
  <sheetViews>
    <sheetView zoomScale="80" zoomScaleNormal="80" zoomScalePageLayoutView="0" workbookViewId="0" topLeftCell="A1">
      <pane xSplit="11" ySplit="5" topLeftCell="L6" activePane="bottomRight" state="frozen"/>
      <selection pane="topLeft" activeCell="K8" sqref="K8"/>
      <selection pane="topRight" activeCell="K8" sqref="K8"/>
      <selection pane="bottomLeft" activeCell="K8" sqref="K8"/>
      <selection pane="bottomRight" activeCell="D6" sqref="D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9.832031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35</v>
      </c>
      <c r="B1" s="17"/>
      <c r="C1" s="17"/>
      <c r="D1" s="17"/>
      <c r="E1" s="17"/>
      <c r="F1" s="17"/>
      <c r="G1" s="17"/>
      <c r="H1" s="17"/>
      <c r="I1" s="17"/>
      <c r="L1" s="93" t="s">
        <v>29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5" t="s">
        <v>10</v>
      </c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7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58" t="s">
        <v>21</v>
      </c>
      <c r="K3" s="162" t="s">
        <v>24</v>
      </c>
      <c r="L3" s="161">
        <v>43527</v>
      </c>
      <c r="M3" s="157"/>
      <c r="N3" s="157">
        <v>43646</v>
      </c>
      <c r="O3" s="157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7">
        <v>43730</v>
      </c>
      <c r="AK3" s="168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59"/>
      <c r="K4" s="163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38"/>
      <c r="B5" s="139"/>
      <c r="C5" s="140"/>
      <c r="D5" s="141" t="s">
        <v>23</v>
      </c>
      <c r="E5" s="141"/>
      <c r="F5" s="142"/>
      <c r="G5" s="141"/>
      <c r="H5" s="143"/>
      <c r="I5" s="144"/>
      <c r="J5" s="160"/>
      <c r="K5" s="164"/>
      <c r="L5" s="134" t="s">
        <v>89</v>
      </c>
      <c r="M5" s="133"/>
      <c r="N5" s="134" t="s">
        <v>89</v>
      </c>
      <c r="O5" s="133"/>
      <c r="P5" s="132"/>
      <c r="Q5" s="133"/>
      <c r="R5" s="132"/>
      <c r="S5" s="133"/>
      <c r="T5" s="134"/>
      <c r="U5" s="133"/>
      <c r="V5" s="134"/>
      <c r="W5" s="133"/>
      <c r="X5" s="134"/>
      <c r="Y5" s="133"/>
      <c r="Z5" s="134"/>
      <c r="AA5" s="133"/>
      <c r="AB5" s="134"/>
      <c r="AC5" s="133"/>
      <c r="AD5" s="132"/>
      <c r="AE5" s="133"/>
      <c r="AF5" s="132"/>
      <c r="AG5" s="133"/>
      <c r="AH5" s="132"/>
      <c r="AI5" s="133"/>
      <c r="AJ5" s="132"/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51"/>
      <c r="C6" s="112"/>
      <c r="D6" s="113" t="s">
        <v>89</v>
      </c>
      <c r="E6" s="113" t="s">
        <v>90</v>
      </c>
      <c r="F6" s="114"/>
      <c r="G6" s="113" t="s">
        <v>38</v>
      </c>
      <c r="H6" s="39" t="str">
        <f aca="true" t="shared" si="0" ref="H6:H35">IF(COUNTA(AK6)&gt;0,IF(COUNTA(L6:AK6)&lt;classé,"Non","Oui"),"Non")</f>
        <v>Non</v>
      </c>
      <c r="I6" s="115">
        <f aca="true" t="shared" si="1" ref="I6:I35">SUM(L6:AK6)-SUM(AN6:BA6)+K6</f>
        <v>204</v>
      </c>
      <c r="J6" s="116"/>
      <c r="K6" s="145">
        <f aca="true" t="shared" si="2" ref="K6:K35">COUNTIF(L$5:AK$5,$D6)*2</f>
        <v>4</v>
      </c>
      <c r="L6" s="118">
        <v>50</v>
      </c>
      <c r="M6" s="119">
        <v>50</v>
      </c>
      <c r="N6" s="120">
        <v>50</v>
      </c>
      <c r="O6" s="119">
        <v>50</v>
      </c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/>
      <c r="AK6" s="123"/>
      <c r="AL6" s="4">
        <f aca="true" t="shared" si="3" ref="AL6:AL35">MAX(L6:AK6)</f>
        <v>50</v>
      </c>
      <c r="AM6" s="5">
        <f aca="true" t="shared" si="4" ref="AM6:AM14">COUNTA(L6:AK6)</f>
        <v>4</v>
      </c>
      <c r="AN6" s="94">
        <f aca="true" t="shared" si="5" ref="AN6:BA2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75" customHeight="1">
      <c r="A7" s="39">
        <f aca="true" t="shared" si="6" ref="A7:A35">A6+1</f>
        <v>2</v>
      </c>
      <c r="B7" s="51"/>
      <c r="C7" s="52"/>
      <c r="D7" s="57" t="s">
        <v>91</v>
      </c>
      <c r="E7" s="57" t="s">
        <v>92</v>
      </c>
      <c r="F7" s="58"/>
      <c r="G7" s="57" t="s">
        <v>38</v>
      </c>
      <c r="H7" s="39" t="str">
        <f t="shared" si="0"/>
        <v>Non</v>
      </c>
      <c r="I7" s="14">
        <f t="shared" si="1"/>
        <v>80</v>
      </c>
      <c r="J7" s="117"/>
      <c r="K7" s="145">
        <f t="shared" si="2"/>
        <v>0</v>
      </c>
      <c r="L7" s="15">
        <v>40</v>
      </c>
      <c r="M7" s="16">
        <v>40</v>
      </c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3"/>
        <v>40</v>
      </c>
      <c r="AM7" s="5">
        <f t="shared" si="4"/>
        <v>2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39">
        <f t="shared" si="6"/>
        <v>3</v>
      </c>
      <c r="B8" s="51"/>
      <c r="C8" s="52"/>
      <c r="D8" s="150" t="s">
        <v>168</v>
      </c>
      <c r="E8" s="150" t="s">
        <v>167</v>
      </c>
      <c r="F8" s="58"/>
      <c r="G8" s="150" t="s">
        <v>101</v>
      </c>
      <c r="H8" s="39" t="str">
        <f t="shared" si="0"/>
        <v>Non</v>
      </c>
      <c r="I8" s="14">
        <f t="shared" si="1"/>
        <v>80</v>
      </c>
      <c r="J8" s="117"/>
      <c r="K8" s="145">
        <f t="shared" si="2"/>
        <v>0</v>
      </c>
      <c r="L8" s="15"/>
      <c r="M8" s="16"/>
      <c r="N8" s="54">
        <v>40</v>
      </c>
      <c r="O8" s="16">
        <v>40</v>
      </c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40</v>
      </c>
      <c r="AM8" s="5">
        <f t="shared" si="4"/>
        <v>2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>
      <c r="A9" s="39">
        <f t="shared" si="6"/>
        <v>4</v>
      </c>
      <c r="B9" s="51"/>
      <c r="C9" s="52"/>
      <c r="D9" s="57" t="s">
        <v>93</v>
      </c>
      <c r="E9" s="57" t="s">
        <v>94</v>
      </c>
      <c r="F9" s="58"/>
      <c r="G9" s="57" t="s">
        <v>95</v>
      </c>
      <c r="H9" s="39" t="str">
        <f t="shared" si="0"/>
        <v>Non</v>
      </c>
      <c r="I9" s="14">
        <f t="shared" si="1"/>
        <v>64</v>
      </c>
      <c r="J9" s="117"/>
      <c r="K9" s="145">
        <f t="shared" si="2"/>
        <v>0</v>
      </c>
      <c r="L9" s="15">
        <v>32</v>
      </c>
      <c r="M9" s="16">
        <v>32</v>
      </c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32</v>
      </c>
      <c r="AM9" s="5">
        <f t="shared" si="4"/>
        <v>2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4.75" customHeight="1">
      <c r="A10" s="39">
        <f t="shared" si="6"/>
        <v>5</v>
      </c>
      <c r="B10" s="51"/>
      <c r="C10" s="52"/>
      <c r="D10" s="150" t="s">
        <v>169</v>
      </c>
      <c r="E10" s="150" t="s">
        <v>69</v>
      </c>
      <c r="F10" s="58"/>
      <c r="G10" s="150" t="s">
        <v>87</v>
      </c>
      <c r="H10" s="39" t="str">
        <f t="shared" si="0"/>
        <v>Non</v>
      </c>
      <c r="I10" s="14">
        <f t="shared" si="1"/>
        <v>64</v>
      </c>
      <c r="J10" s="117"/>
      <c r="K10" s="145">
        <f t="shared" si="2"/>
        <v>0</v>
      </c>
      <c r="L10" s="15"/>
      <c r="M10" s="16"/>
      <c r="N10" s="54">
        <v>32</v>
      </c>
      <c r="O10" s="16">
        <v>32</v>
      </c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32</v>
      </c>
      <c r="AM10" s="5">
        <f t="shared" si="4"/>
        <v>2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>
      <c r="A11" s="39">
        <f t="shared" si="6"/>
        <v>6</v>
      </c>
      <c r="B11" s="51"/>
      <c r="C11" s="52"/>
      <c r="D11" s="57" t="s">
        <v>96</v>
      </c>
      <c r="E11" s="57" t="s">
        <v>97</v>
      </c>
      <c r="F11" s="58"/>
      <c r="G11" s="57" t="s">
        <v>38</v>
      </c>
      <c r="H11" s="39" t="str">
        <f t="shared" si="0"/>
        <v>Non</v>
      </c>
      <c r="I11" s="14">
        <f t="shared" si="1"/>
        <v>52</v>
      </c>
      <c r="J11" s="117"/>
      <c r="K11" s="145">
        <f t="shared" si="2"/>
        <v>0</v>
      </c>
      <c r="L11" s="15">
        <v>26</v>
      </c>
      <c r="M11" s="16">
        <v>26</v>
      </c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26</v>
      </c>
      <c r="AM11" s="5">
        <f t="shared" si="4"/>
        <v>2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>
      <c r="A12" s="39">
        <f t="shared" si="6"/>
        <v>7</v>
      </c>
      <c r="B12" s="51"/>
      <c r="C12" s="52"/>
      <c r="D12" s="57" t="s">
        <v>98</v>
      </c>
      <c r="E12" s="57" t="s">
        <v>66</v>
      </c>
      <c r="F12" s="58"/>
      <c r="G12" s="57" t="s">
        <v>38</v>
      </c>
      <c r="H12" s="39" t="str">
        <f t="shared" si="0"/>
        <v>Non</v>
      </c>
      <c r="I12" s="14">
        <f t="shared" si="1"/>
        <v>44</v>
      </c>
      <c r="J12" s="117"/>
      <c r="K12" s="145">
        <f t="shared" si="2"/>
        <v>0</v>
      </c>
      <c r="L12" s="15">
        <v>22</v>
      </c>
      <c r="M12" s="16">
        <v>22</v>
      </c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22</v>
      </c>
      <c r="AM12" s="5">
        <f t="shared" si="4"/>
        <v>2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>
      <c r="A13" s="39">
        <f t="shared" si="6"/>
        <v>8</v>
      </c>
      <c r="B13" s="51"/>
      <c r="C13" s="52"/>
      <c r="D13" s="57"/>
      <c r="E13" s="57"/>
      <c r="F13" s="58"/>
      <c r="G13" s="57"/>
      <c r="H13" s="39" t="str">
        <f t="shared" si="0"/>
        <v>Non</v>
      </c>
      <c r="I13" s="14">
        <f t="shared" si="1"/>
        <v>0</v>
      </c>
      <c r="J13" s="117"/>
      <c r="K13" s="145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0</v>
      </c>
      <c r="AM13" s="5">
        <f t="shared" si="4"/>
        <v>0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>
      <c r="A14" s="39">
        <f t="shared" si="6"/>
        <v>9</v>
      </c>
      <c r="B14" s="51"/>
      <c r="C14" s="52"/>
      <c r="D14" s="57"/>
      <c r="E14" s="57"/>
      <c r="F14" s="58"/>
      <c r="G14" s="57"/>
      <c r="H14" s="39" t="str">
        <f t="shared" si="0"/>
        <v>Non</v>
      </c>
      <c r="I14" s="14">
        <f t="shared" si="1"/>
        <v>0</v>
      </c>
      <c r="J14" s="117"/>
      <c r="K14" s="145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>
      <c r="A15" s="39">
        <f t="shared" si="6"/>
        <v>10</v>
      </c>
      <c r="B15" s="51"/>
      <c r="C15" s="52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5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aca="true" t="shared" si="7" ref="AM15:AM24">COUNTA(L15:AK15)</f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>
      <c r="A16" s="39">
        <f t="shared" si="6"/>
        <v>11</v>
      </c>
      <c r="B16" s="51"/>
      <c r="C16" s="52"/>
      <c r="D16" s="57"/>
      <c r="E16" s="57"/>
      <c r="F16" s="58"/>
      <c r="G16" s="57"/>
      <c r="H16" s="39" t="str">
        <f t="shared" si="0"/>
        <v>Non</v>
      </c>
      <c r="I16" s="14">
        <f t="shared" si="1"/>
        <v>0</v>
      </c>
      <c r="J16" s="117"/>
      <c r="K16" s="145">
        <f t="shared" si="2"/>
        <v>0</v>
      </c>
      <c r="L16" s="15"/>
      <c r="M16" s="16"/>
      <c r="N16" s="54"/>
      <c r="O16" s="16"/>
      <c r="P16" s="54"/>
      <c r="Q16" s="55"/>
      <c r="R16" s="59"/>
      <c r="S16" s="16"/>
      <c r="T16" s="59"/>
      <c r="U16" s="55"/>
      <c r="V16" s="59"/>
      <c r="W16" s="16"/>
      <c r="X16" s="59"/>
      <c r="Y16" s="16"/>
      <c r="Z16" s="59"/>
      <c r="AA16" s="55"/>
      <c r="AB16" s="59"/>
      <c r="AC16" s="16"/>
      <c r="AD16" s="54"/>
      <c r="AE16" s="55"/>
      <c r="AF16" s="59"/>
      <c r="AG16" s="16"/>
      <c r="AH16" s="59"/>
      <c r="AI16" s="16"/>
      <c r="AJ16" s="55"/>
      <c r="AK16" s="82"/>
      <c r="AL16" s="4">
        <f t="shared" si="3"/>
        <v>0</v>
      </c>
      <c r="AM16" s="5">
        <f t="shared" si="7"/>
        <v>0</v>
      </c>
      <c r="AN16" s="94">
        <f t="shared" si="5"/>
        <v>0</v>
      </c>
      <c r="AO16" s="4">
        <f t="shared" si="5"/>
        <v>0</v>
      </c>
      <c r="AP16" s="4">
        <f t="shared" si="5"/>
        <v>0</v>
      </c>
      <c r="AQ16" s="4">
        <f t="shared" si="5"/>
        <v>0</v>
      </c>
      <c r="AR16" s="4">
        <f t="shared" si="5"/>
        <v>0</v>
      </c>
      <c r="AS16" s="4">
        <f t="shared" si="5"/>
        <v>0</v>
      </c>
      <c r="AT16" s="4">
        <f t="shared" si="5"/>
        <v>0</v>
      </c>
      <c r="AU16" s="4">
        <f t="shared" si="5"/>
        <v>0</v>
      </c>
      <c r="AV16" s="4">
        <f t="shared" si="5"/>
        <v>0</v>
      </c>
      <c r="AW16" s="4">
        <f t="shared" si="5"/>
        <v>0</v>
      </c>
      <c r="AX16" s="4">
        <f t="shared" si="5"/>
        <v>0</v>
      </c>
      <c r="AY16" s="4">
        <f t="shared" si="5"/>
        <v>0</v>
      </c>
      <c r="AZ16" s="4">
        <f t="shared" si="5"/>
        <v>0</v>
      </c>
      <c r="BA16" s="95">
        <f t="shared" si="5"/>
        <v>0</v>
      </c>
      <c r="BB16" s="96"/>
      <c r="BC16" s="96"/>
    </row>
    <row r="17" spans="1:55" s="97" customFormat="1" ht="28.5" customHeight="1">
      <c r="A17" s="39">
        <f t="shared" si="6"/>
        <v>12</v>
      </c>
      <c r="B17" s="51"/>
      <c r="C17" s="52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5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7"/>
        <v>0</v>
      </c>
      <c r="AN17" s="94">
        <f t="shared" si="5"/>
        <v>0</v>
      </c>
      <c r="AO17" s="4">
        <f t="shared" si="5"/>
        <v>0</v>
      </c>
      <c r="AP17" s="4">
        <f t="shared" si="5"/>
        <v>0</v>
      </c>
      <c r="AQ17" s="4">
        <f t="shared" si="5"/>
        <v>0</v>
      </c>
      <c r="AR17" s="4">
        <f t="shared" si="5"/>
        <v>0</v>
      </c>
      <c r="AS17" s="4">
        <f t="shared" si="5"/>
        <v>0</v>
      </c>
      <c r="AT17" s="4">
        <f t="shared" si="5"/>
        <v>0</v>
      </c>
      <c r="AU17" s="4">
        <f t="shared" si="5"/>
        <v>0</v>
      </c>
      <c r="AV17" s="4">
        <f t="shared" si="5"/>
        <v>0</v>
      </c>
      <c r="AW17" s="4">
        <f t="shared" si="5"/>
        <v>0</v>
      </c>
      <c r="AX17" s="4">
        <f t="shared" si="5"/>
        <v>0</v>
      </c>
      <c r="AY17" s="4">
        <f t="shared" si="5"/>
        <v>0</v>
      </c>
      <c r="AZ17" s="4">
        <f t="shared" si="5"/>
        <v>0</v>
      </c>
      <c r="BA17" s="95">
        <f t="shared" si="5"/>
        <v>0</v>
      </c>
      <c r="BB17" s="96"/>
      <c r="BC17" s="96"/>
    </row>
    <row r="18" spans="1:55" s="97" customFormat="1" ht="24.75" customHeight="1">
      <c r="A18" s="39">
        <f t="shared" si="6"/>
        <v>13</v>
      </c>
      <c r="B18" s="51"/>
      <c r="C18" s="52"/>
      <c r="D18" s="57"/>
      <c r="E18" s="57"/>
      <c r="F18" s="58"/>
      <c r="G18" s="57"/>
      <c r="H18" s="39" t="str">
        <f t="shared" si="0"/>
        <v>Non</v>
      </c>
      <c r="I18" s="14">
        <f t="shared" si="1"/>
        <v>0</v>
      </c>
      <c r="J18" s="117"/>
      <c r="K18" s="145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7"/>
        <v>0</v>
      </c>
      <c r="AN18" s="94">
        <f t="shared" si="5"/>
        <v>0</v>
      </c>
      <c r="AO18" s="4">
        <f t="shared" si="5"/>
        <v>0</v>
      </c>
      <c r="AP18" s="4">
        <f t="shared" si="5"/>
        <v>0</v>
      </c>
      <c r="AQ18" s="4">
        <f t="shared" si="5"/>
        <v>0</v>
      </c>
      <c r="AR18" s="4">
        <f t="shared" si="5"/>
        <v>0</v>
      </c>
      <c r="AS18" s="4">
        <f t="shared" si="5"/>
        <v>0</v>
      </c>
      <c r="AT18" s="4">
        <f t="shared" si="5"/>
        <v>0</v>
      </c>
      <c r="AU18" s="4">
        <f t="shared" si="5"/>
        <v>0</v>
      </c>
      <c r="AV18" s="4">
        <f t="shared" si="5"/>
        <v>0</v>
      </c>
      <c r="AW18" s="4">
        <f t="shared" si="5"/>
        <v>0</v>
      </c>
      <c r="AX18" s="4">
        <f t="shared" si="5"/>
        <v>0</v>
      </c>
      <c r="AY18" s="4">
        <f t="shared" si="5"/>
        <v>0</v>
      </c>
      <c r="AZ18" s="4">
        <f t="shared" si="5"/>
        <v>0</v>
      </c>
      <c r="BA18" s="95">
        <f t="shared" si="5"/>
        <v>0</v>
      </c>
      <c r="BB18" s="96"/>
      <c r="BC18" s="96"/>
    </row>
    <row r="19" spans="1:55" s="97" customFormat="1" ht="24.75" customHeight="1">
      <c r="A19" s="39">
        <f t="shared" si="6"/>
        <v>14</v>
      </c>
      <c r="B19" s="51"/>
      <c r="C19" s="52"/>
      <c r="D19" s="57"/>
      <c r="E19" s="57"/>
      <c r="F19" s="58"/>
      <c r="G19" s="57"/>
      <c r="H19" s="39" t="str">
        <f t="shared" si="0"/>
        <v>Non</v>
      </c>
      <c r="I19" s="14">
        <f t="shared" si="1"/>
        <v>0</v>
      </c>
      <c r="J19" s="117"/>
      <c r="K19" s="145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7"/>
        <v>0</v>
      </c>
      <c r="AN19" s="94">
        <f t="shared" si="5"/>
        <v>0</v>
      </c>
      <c r="AO19" s="4">
        <f t="shared" si="5"/>
        <v>0</v>
      </c>
      <c r="AP19" s="4">
        <f t="shared" si="5"/>
        <v>0</v>
      </c>
      <c r="AQ19" s="4">
        <f t="shared" si="5"/>
        <v>0</v>
      </c>
      <c r="AR19" s="4">
        <f t="shared" si="5"/>
        <v>0</v>
      </c>
      <c r="AS19" s="4">
        <f t="shared" si="5"/>
        <v>0</v>
      </c>
      <c r="AT19" s="4">
        <f t="shared" si="5"/>
        <v>0</v>
      </c>
      <c r="AU19" s="4">
        <f t="shared" si="5"/>
        <v>0</v>
      </c>
      <c r="AV19" s="4">
        <f t="shared" si="5"/>
        <v>0</v>
      </c>
      <c r="AW19" s="4">
        <f t="shared" si="5"/>
        <v>0</v>
      </c>
      <c r="AX19" s="4">
        <f t="shared" si="5"/>
        <v>0</v>
      </c>
      <c r="AY19" s="4">
        <f t="shared" si="5"/>
        <v>0</v>
      </c>
      <c r="AZ19" s="4">
        <f t="shared" si="5"/>
        <v>0</v>
      </c>
      <c r="BA19" s="95">
        <f t="shared" si="5"/>
        <v>0</v>
      </c>
      <c r="BB19" s="96"/>
      <c r="BC19" s="96"/>
    </row>
    <row r="20" spans="1:55" s="97" customFormat="1" ht="24.75" customHeight="1">
      <c r="A20" s="39">
        <f t="shared" si="6"/>
        <v>15</v>
      </c>
      <c r="B20" s="51"/>
      <c r="C20" s="52"/>
      <c r="D20" s="57"/>
      <c r="E20" s="57"/>
      <c r="F20" s="58"/>
      <c r="G20" s="57"/>
      <c r="H20" s="39" t="str">
        <f t="shared" si="0"/>
        <v>Non</v>
      </c>
      <c r="I20" s="14">
        <f t="shared" si="1"/>
        <v>0</v>
      </c>
      <c r="J20" s="117"/>
      <c r="K20" s="145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7"/>
        <v>0</v>
      </c>
      <c r="AN20" s="94">
        <f t="shared" si="5"/>
        <v>0</v>
      </c>
      <c r="AO20" s="4">
        <f t="shared" si="5"/>
        <v>0</v>
      </c>
      <c r="AP20" s="4">
        <f t="shared" si="5"/>
        <v>0</v>
      </c>
      <c r="AQ20" s="4">
        <f t="shared" si="5"/>
        <v>0</v>
      </c>
      <c r="AR20" s="4">
        <f t="shared" si="5"/>
        <v>0</v>
      </c>
      <c r="AS20" s="4">
        <f t="shared" si="5"/>
        <v>0</v>
      </c>
      <c r="AT20" s="4">
        <f t="shared" si="5"/>
        <v>0</v>
      </c>
      <c r="AU20" s="4">
        <f t="shared" si="5"/>
        <v>0</v>
      </c>
      <c r="AV20" s="4">
        <f t="shared" si="5"/>
        <v>0</v>
      </c>
      <c r="AW20" s="4">
        <f t="shared" si="5"/>
        <v>0</v>
      </c>
      <c r="AX20" s="4">
        <f t="shared" si="5"/>
        <v>0</v>
      </c>
      <c r="AY20" s="4">
        <f t="shared" si="5"/>
        <v>0</v>
      </c>
      <c r="AZ20" s="4">
        <f t="shared" si="5"/>
        <v>0</v>
      </c>
      <c r="BA20" s="95">
        <f t="shared" si="5"/>
        <v>0</v>
      </c>
      <c r="BB20" s="96"/>
      <c r="BC20" s="96"/>
    </row>
    <row r="21" spans="1:55" s="97" customFormat="1" ht="24.75" customHeight="1">
      <c r="A21" s="39">
        <f t="shared" si="6"/>
        <v>16</v>
      </c>
      <c r="B21" s="51"/>
      <c r="C21" s="52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5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7"/>
        <v>0</v>
      </c>
      <c r="AN21" s="94">
        <f t="shared" si="5"/>
        <v>0</v>
      </c>
      <c r="AO21" s="4">
        <f t="shared" si="5"/>
        <v>0</v>
      </c>
      <c r="AP21" s="4">
        <f t="shared" si="5"/>
        <v>0</v>
      </c>
      <c r="AQ21" s="4">
        <f t="shared" si="5"/>
        <v>0</v>
      </c>
      <c r="AR21" s="4">
        <f t="shared" si="5"/>
        <v>0</v>
      </c>
      <c r="AS21" s="4">
        <f t="shared" si="5"/>
        <v>0</v>
      </c>
      <c r="AT21" s="4">
        <f t="shared" si="5"/>
        <v>0</v>
      </c>
      <c r="AU21" s="4">
        <f t="shared" si="5"/>
        <v>0</v>
      </c>
      <c r="AV21" s="4">
        <f t="shared" si="5"/>
        <v>0</v>
      </c>
      <c r="AW21" s="4">
        <f t="shared" si="5"/>
        <v>0</v>
      </c>
      <c r="AX21" s="4">
        <f t="shared" si="5"/>
        <v>0</v>
      </c>
      <c r="AY21" s="4">
        <f t="shared" si="5"/>
        <v>0</v>
      </c>
      <c r="AZ21" s="4">
        <f t="shared" si="5"/>
        <v>0</v>
      </c>
      <c r="BA21" s="95">
        <f t="shared" si="5"/>
        <v>0</v>
      </c>
      <c r="BB21" s="96"/>
      <c r="BC21" s="96"/>
    </row>
    <row r="22" spans="1:55" s="97" customFormat="1" ht="22.5" customHeight="1">
      <c r="A22" s="39">
        <f>A21+1</f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5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7"/>
        <v>0</v>
      </c>
      <c r="AN22" s="94">
        <f t="shared" si="5"/>
        <v>0</v>
      </c>
      <c r="AO22" s="4">
        <f t="shared" si="5"/>
        <v>0</v>
      </c>
      <c r="AP22" s="4">
        <f t="shared" si="5"/>
        <v>0</v>
      </c>
      <c r="AQ22" s="4">
        <f t="shared" si="5"/>
        <v>0</v>
      </c>
      <c r="AR22" s="4">
        <f t="shared" si="5"/>
        <v>0</v>
      </c>
      <c r="AS22" s="4">
        <f t="shared" si="5"/>
        <v>0</v>
      </c>
      <c r="AT22" s="4">
        <f t="shared" si="5"/>
        <v>0</v>
      </c>
      <c r="AU22" s="4">
        <f t="shared" si="5"/>
        <v>0</v>
      </c>
      <c r="AV22" s="4">
        <f t="shared" si="5"/>
        <v>0</v>
      </c>
      <c r="AW22" s="4">
        <f t="shared" si="5"/>
        <v>0</v>
      </c>
      <c r="AX22" s="4">
        <f t="shared" si="5"/>
        <v>0</v>
      </c>
      <c r="AY22" s="4">
        <f t="shared" si="5"/>
        <v>0</v>
      </c>
      <c r="AZ22" s="4">
        <f t="shared" si="5"/>
        <v>0</v>
      </c>
      <c r="BA22" s="95">
        <f t="shared" si="5"/>
        <v>0</v>
      </c>
      <c r="BB22" s="96"/>
      <c r="BC22" s="96"/>
    </row>
    <row r="23" spans="1:55" s="97" customFormat="1" ht="24.75" customHeight="1">
      <c r="A23" s="39">
        <f>A22+1</f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5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7"/>
        <v>0</v>
      </c>
      <c r="AN23" s="94">
        <f t="shared" si="5"/>
        <v>0</v>
      </c>
      <c r="AO23" s="4">
        <f t="shared" si="5"/>
        <v>0</v>
      </c>
      <c r="AP23" s="4">
        <f t="shared" si="5"/>
        <v>0</v>
      </c>
      <c r="AQ23" s="4">
        <f aca="true" t="shared" si="8" ref="AQ23:BA23">IF($AM23&gt;Nbcourse+AQ$3-1-$J23,LARGE($L23:$AK23,Nbcourse+AQ$3-$J23),0)</f>
        <v>0</v>
      </c>
      <c r="AR23" s="4">
        <f t="shared" si="8"/>
        <v>0</v>
      </c>
      <c r="AS23" s="4">
        <f t="shared" si="8"/>
        <v>0</v>
      </c>
      <c r="AT23" s="4">
        <f t="shared" si="8"/>
        <v>0</v>
      </c>
      <c r="AU23" s="4">
        <f t="shared" si="8"/>
        <v>0</v>
      </c>
      <c r="AV23" s="4">
        <f t="shared" si="8"/>
        <v>0</v>
      </c>
      <c r="AW23" s="4">
        <f t="shared" si="8"/>
        <v>0</v>
      </c>
      <c r="AX23" s="4">
        <f t="shared" si="8"/>
        <v>0</v>
      </c>
      <c r="AY23" s="4">
        <f t="shared" si="8"/>
        <v>0</v>
      </c>
      <c r="AZ23" s="4">
        <f t="shared" si="8"/>
        <v>0</v>
      </c>
      <c r="BA23" s="95">
        <f t="shared" si="8"/>
        <v>0</v>
      </c>
      <c r="BB23" s="96"/>
      <c r="BC23" s="96"/>
    </row>
    <row r="24" spans="1:55" s="97" customFormat="1" ht="24.75" customHeight="1">
      <c r="A24" s="39">
        <f>A23+1</f>
        <v>19</v>
      </c>
      <c r="B24" s="51"/>
      <c r="C24" s="52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5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7"/>
        <v>0</v>
      </c>
      <c r="AN24" s="94">
        <f aca="true" t="shared" si="9" ref="AN24:BA24">IF($AM24&gt;Nbcourse+AN$3-1-$J24,LARGE($L24:$AK24,Nbcourse+AN$3-$J24),0)</f>
        <v>0</v>
      </c>
      <c r="AO24" s="4">
        <f t="shared" si="9"/>
        <v>0</v>
      </c>
      <c r="AP24" s="4">
        <f t="shared" si="9"/>
        <v>0</v>
      </c>
      <c r="AQ24" s="4">
        <f t="shared" si="9"/>
        <v>0</v>
      </c>
      <c r="AR24" s="4">
        <f t="shared" si="9"/>
        <v>0</v>
      </c>
      <c r="AS24" s="4">
        <f t="shared" si="9"/>
        <v>0</v>
      </c>
      <c r="AT24" s="4">
        <f t="shared" si="9"/>
        <v>0</v>
      </c>
      <c r="AU24" s="4">
        <f t="shared" si="9"/>
        <v>0</v>
      </c>
      <c r="AV24" s="4">
        <f t="shared" si="9"/>
        <v>0</v>
      </c>
      <c r="AW24" s="4">
        <f t="shared" si="9"/>
        <v>0</v>
      </c>
      <c r="AX24" s="4">
        <f t="shared" si="9"/>
        <v>0</v>
      </c>
      <c r="AY24" s="4">
        <f t="shared" si="9"/>
        <v>0</v>
      </c>
      <c r="AZ24" s="4">
        <f t="shared" si="9"/>
        <v>0</v>
      </c>
      <c r="BA24" s="95">
        <f t="shared" si="9"/>
        <v>0</v>
      </c>
      <c r="BB24" s="96"/>
      <c r="BC24" s="96"/>
    </row>
    <row r="25" spans="1:55" s="97" customFormat="1" ht="24.75" customHeight="1">
      <c r="A25" s="39">
        <f>A24+1</f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5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10" ref="AM25:AM34">COUNTA(L25:AK25)</f>
        <v>0</v>
      </c>
      <c r="AN25" s="94">
        <f t="shared" si="5"/>
        <v>0</v>
      </c>
      <c r="AO25" s="4">
        <f t="shared" si="5"/>
        <v>0</v>
      </c>
      <c r="AP25" s="4">
        <f t="shared" si="5"/>
        <v>0</v>
      </c>
      <c r="AQ25" s="4">
        <f t="shared" si="5"/>
        <v>0</v>
      </c>
      <c r="AR25" s="4">
        <f t="shared" si="5"/>
        <v>0</v>
      </c>
      <c r="AS25" s="4">
        <f t="shared" si="5"/>
        <v>0</v>
      </c>
      <c r="AT25" s="4">
        <f t="shared" si="5"/>
        <v>0</v>
      </c>
      <c r="AU25" s="4">
        <f t="shared" si="5"/>
        <v>0</v>
      </c>
      <c r="AV25" s="4">
        <f t="shared" si="5"/>
        <v>0</v>
      </c>
      <c r="AW25" s="4">
        <f t="shared" si="5"/>
        <v>0</v>
      </c>
      <c r="AX25" s="4">
        <f t="shared" si="5"/>
        <v>0</v>
      </c>
      <c r="AY25" s="4">
        <f t="shared" si="5"/>
        <v>0</v>
      </c>
      <c r="AZ25" s="4">
        <f t="shared" si="5"/>
        <v>0</v>
      </c>
      <c r="BA25" s="95">
        <f t="shared" si="5"/>
        <v>0</v>
      </c>
      <c r="BB25" s="96"/>
      <c r="BC25" s="96"/>
    </row>
    <row r="26" spans="1:55" s="97" customFormat="1" ht="24.75" customHeight="1">
      <c r="A26" s="62">
        <f t="shared" si="6"/>
        <v>21</v>
      </c>
      <c r="B26" s="51"/>
      <c r="C26" s="71"/>
      <c r="D26" s="68"/>
      <c r="E26" s="68"/>
      <c r="F26" s="69"/>
      <c r="G26" s="68"/>
      <c r="H26" s="39" t="str">
        <f t="shared" si="0"/>
        <v>Non</v>
      </c>
      <c r="I26" s="63">
        <f t="shared" si="1"/>
        <v>0</v>
      </c>
      <c r="J26" s="117"/>
      <c r="K26" s="145">
        <f t="shared" si="2"/>
        <v>0</v>
      </c>
      <c r="L26" s="70"/>
      <c r="M26" s="64"/>
      <c r="N26" s="65"/>
      <c r="O26" s="64"/>
      <c r="P26" s="65"/>
      <c r="Q26" s="66"/>
      <c r="R26" s="67"/>
      <c r="S26" s="64"/>
      <c r="T26" s="67"/>
      <c r="U26" s="66"/>
      <c r="V26" s="67"/>
      <c r="W26" s="64"/>
      <c r="X26" s="67"/>
      <c r="Y26" s="64"/>
      <c r="Z26" s="67"/>
      <c r="AA26" s="66"/>
      <c r="AB26" s="67"/>
      <c r="AC26" s="64"/>
      <c r="AD26" s="65"/>
      <c r="AE26" s="66"/>
      <c r="AF26" s="67"/>
      <c r="AG26" s="64"/>
      <c r="AH26" s="67"/>
      <c r="AI26" s="64"/>
      <c r="AJ26" s="66"/>
      <c r="AK26" s="83"/>
      <c r="AL26" s="4">
        <f t="shared" si="3"/>
        <v>0</v>
      </c>
      <c r="AM26" s="5">
        <f t="shared" si="10"/>
        <v>0</v>
      </c>
      <c r="AN26" s="94">
        <f aca="true" t="shared" si="11" ref="AN26:BA35">IF($AM26&gt;Nbcourse+AN$3-1-$J26,LARGE($L26:$AK26,Nbcourse+AN$3-$J26),0)</f>
        <v>0</v>
      </c>
      <c r="AO26" s="4">
        <f t="shared" si="11"/>
        <v>0</v>
      </c>
      <c r="AP26" s="4">
        <f t="shared" si="11"/>
        <v>0</v>
      </c>
      <c r="AQ26" s="4">
        <f t="shared" si="11"/>
        <v>0</v>
      </c>
      <c r="AR26" s="4">
        <f t="shared" si="11"/>
        <v>0</v>
      </c>
      <c r="AS26" s="4">
        <f t="shared" si="11"/>
        <v>0</v>
      </c>
      <c r="AT26" s="4">
        <f t="shared" si="11"/>
        <v>0</v>
      </c>
      <c r="AU26" s="4">
        <f t="shared" si="11"/>
        <v>0</v>
      </c>
      <c r="AV26" s="4">
        <f t="shared" si="11"/>
        <v>0</v>
      </c>
      <c r="AW26" s="4">
        <f t="shared" si="11"/>
        <v>0</v>
      </c>
      <c r="AX26" s="4">
        <f t="shared" si="11"/>
        <v>0</v>
      </c>
      <c r="AY26" s="4">
        <f t="shared" si="11"/>
        <v>0</v>
      </c>
      <c r="AZ26" s="4">
        <f t="shared" si="11"/>
        <v>0</v>
      </c>
      <c r="BA26" s="95">
        <f t="shared" si="11"/>
        <v>0</v>
      </c>
      <c r="BB26" s="96"/>
      <c r="BC26" s="96"/>
    </row>
    <row r="27" spans="1:55" s="97" customFormat="1" ht="24.7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5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10"/>
        <v>0</v>
      </c>
      <c r="AN27" s="94">
        <f t="shared" si="11"/>
        <v>0</v>
      </c>
      <c r="AO27" s="4">
        <f t="shared" si="11"/>
        <v>0</v>
      </c>
      <c r="AP27" s="4">
        <f t="shared" si="11"/>
        <v>0</v>
      </c>
      <c r="AQ27" s="4">
        <f t="shared" si="11"/>
        <v>0</v>
      </c>
      <c r="AR27" s="4">
        <f t="shared" si="11"/>
        <v>0</v>
      </c>
      <c r="AS27" s="4">
        <f t="shared" si="11"/>
        <v>0</v>
      </c>
      <c r="AT27" s="4">
        <f t="shared" si="11"/>
        <v>0</v>
      </c>
      <c r="AU27" s="4">
        <f t="shared" si="11"/>
        <v>0</v>
      </c>
      <c r="AV27" s="4">
        <f t="shared" si="11"/>
        <v>0</v>
      </c>
      <c r="AW27" s="4">
        <f t="shared" si="11"/>
        <v>0</v>
      </c>
      <c r="AX27" s="4">
        <f t="shared" si="11"/>
        <v>0</v>
      </c>
      <c r="AY27" s="4">
        <f t="shared" si="11"/>
        <v>0</v>
      </c>
      <c r="AZ27" s="4">
        <f t="shared" si="11"/>
        <v>0</v>
      </c>
      <c r="BA27" s="95">
        <f t="shared" si="11"/>
        <v>0</v>
      </c>
      <c r="BB27" s="96"/>
      <c r="BC27" s="96"/>
    </row>
    <row r="28" spans="1:55" s="97" customFormat="1" ht="24.75" customHeight="1">
      <c r="A28" s="39">
        <f t="shared" si="6"/>
        <v>23</v>
      </c>
      <c r="B28" s="51"/>
      <c r="C28" s="52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5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10"/>
        <v>0</v>
      </c>
      <c r="AN28" s="94">
        <f t="shared" si="11"/>
        <v>0</v>
      </c>
      <c r="AO28" s="4">
        <f t="shared" si="11"/>
        <v>0</v>
      </c>
      <c r="AP28" s="4">
        <f t="shared" si="11"/>
        <v>0</v>
      </c>
      <c r="AQ28" s="4">
        <f t="shared" si="11"/>
        <v>0</v>
      </c>
      <c r="AR28" s="4">
        <f t="shared" si="11"/>
        <v>0</v>
      </c>
      <c r="AS28" s="4">
        <f t="shared" si="11"/>
        <v>0</v>
      </c>
      <c r="AT28" s="4">
        <f t="shared" si="11"/>
        <v>0</v>
      </c>
      <c r="AU28" s="4">
        <f t="shared" si="11"/>
        <v>0</v>
      </c>
      <c r="AV28" s="4">
        <f t="shared" si="11"/>
        <v>0</v>
      </c>
      <c r="AW28" s="4">
        <f t="shared" si="11"/>
        <v>0</v>
      </c>
      <c r="AX28" s="4">
        <f t="shared" si="11"/>
        <v>0</v>
      </c>
      <c r="AY28" s="4">
        <f t="shared" si="11"/>
        <v>0</v>
      </c>
      <c r="AZ28" s="4">
        <f t="shared" si="11"/>
        <v>0</v>
      </c>
      <c r="BA28" s="95">
        <f t="shared" si="11"/>
        <v>0</v>
      </c>
      <c r="BB28" s="96"/>
      <c r="BC28" s="96"/>
    </row>
    <row r="29" spans="1:55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5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10"/>
        <v>0</v>
      </c>
      <c r="AN29" s="94">
        <f t="shared" si="11"/>
        <v>0</v>
      </c>
      <c r="AO29" s="4">
        <f t="shared" si="11"/>
        <v>0</v>
      </c>
      <c r="AP29" s="4">
        <f t="shared" si="11"/>
        <v>0</v>
      </c>
      <c r="AQ29" s="4">
        <f t="shared" si="11"/>
        <v>0</v>
      </c>
      <c r="AR29" s="4">
        <f t="shared" si="11"/>
        <v>0</v>
      </c>
      <c r="AS29" s="4">
        <f t="shared" si="11"/>
        <v>0</v>
      </c>
      <c r="AT29" s="4">
        <f t="shared" si="11"/>
        <v>0</v>
      </c>
      <c r="AU29" s="4">
        <f t="shared" si="11"/>
        <v>0</v>
      </c>
      <c r="AV29" s="4">
        <f t="shared" si="11"/>
        <v>0</v>
      </c>
      <c r="AW29" s="4">
        <f t="shared" si="11"/>
        <v>0</v>
      </c>
      <c r="AX29" s="4">
        <f t="shared" si="11"/>
        <v>0</v>
      </c>
      <c r="AY29" s="4">
        <f t="shared" si="11"/>
        <v>0</v>
      </c>
      <c r="AZ29" s="4">
        <f t="shared" si="11"/>
        <v>0</v>
      </c>
      <c r="BA29" s="95">
        <f t="shared" si="11"/>
        <v>0</v>
      </c>
      <c r="BB29" s="96"/>
      <c r="BC29" s="96"/>
    </row>
    <row r="30" spans="1:55" s="97" customFormat="1" ht="24.75" customHeight="1">
      <c r="A30" s="39">
        <f t="shared" si="6"/>
        <v>25</v>
      </c>
      <c r="B30" s="51"/>
      <c r="C30" s="52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5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10"/>
        <v>0</v>
      </c>
      <c r="AN30" s="94">
        <f t="shared" si="11"/>
        <v>0</v>
      </c>
      <c r="AO30" s="4">
        <f t="shared" si="11"/>
        <v>0</v>
      </c>
      <c r="AP30" s="4">
        <f t="shared" si="11"/>
        <v>0</v>
      </c>
      <c r="AQ30" s="4">
        <f t="shared" si="11"/>
        <v>0</v>
      </c>
      <c r="AR30" s="4">
        <f t="shared" si="11"/>
        <v>0</v>
      </c>
      <c r="AS30" s="4">
        <f t="shared" si="11"/>
        <v>0</v>
      </c>
      <c r="AT30" s="4">
        <f t="shared" si="11"/>
        <v>0</v>
      </c>
      <c r="AU30" s="4">
        <f t="shared" si="11"/>
        <v>0</v>
      </c>
      <c r="AV30" s="4">
        <f t="shared" si="11"/>
        <v>0</v>
      </c>
      <c r="AW30" s="4">
        <f t="shared" si="11"/>
        <v>0</v>
      </c>
      <c r="AX30" s="4">
        <f t="shared" si="11"/>
        <v>0</v>
      </c>
      <c r="AY30" s="4">
        <f t="shared" si="11"/>
        <v>0</v>
      </c>
      <c r="AZ30" s="4">
        <f t="shared" si="11"/>
        <v>0</v>
      </c>
      <c r="BA30" s="95">
        <f t="shared" si="11"/>
        <v>0</v>
      </c>
      <c r="BB30" s="96"/>
      <c r="BC30" s="96"/>
    </row>
    <row r="31" spans="1:55" s="97" customFormat="1" ht="24.75" customHeight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5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10"/>
        <v>0</v>
      </c>
      <c r="AN31" s="94">
        <f t="shared" si="11"/>
        <v>0</v>
      </c>
      <c r="AO31" s="4">
        <f t="shared" si="11"/>
        <v>0</v>
      </c>
      <c r="AP31" s="4">
        <f t="shared" si="11"/>
        <v>0</v>
      </c>
      <c r="AQ31" s="4">
        <f t="shared" si="11"/>
        <v>0</v>
      </c>
      <c r="AR31" s="4">
        <f t="shared" si="11"/>
        <v>0</v>
      </c>
      <c r="AS31" s="4">
        <f t="shared" si="11"/>
        <v>0</v>
      </c>
      <c r="AT31" s="4">
        <f t="shared" si="11"/>
        <v>0</v>
      </c>
      <c r="AU31" s="4">
        <f t="shared" si="11"/>
        <v>0</v>
      </c>
      <c r="AV31" s="4">
        <f t="shared" si="11"/>
        <v>0</v>
      </c>
      <c r="AW31" s="4">
        <f t="shared" si="11"/>
        <v>0</v>
      </c>
      <c r="AX31" s="4">
        <f t="shared" si="11"/>
        <v>0</v>
      </c>
      <c r="AY31" s="4">
        <f t="shared" si="11"/>
        <v>0</v>
      </c>
      <c r="AZ31" s="4">
        <f t="shared" si="11"/>
        <v>0</v>
      </c>
      <c r="BA31" s="95">
        <f t="shared" si="11"/>
        <v>0</v>
      </c>
      <c r="BB31" s="96"/>
      <c r="BC31" s="96"/>
    </row>
    <row r="32" spans="1:55" s="97" customFormat="1" ht="24.7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5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10"/>
        <v>0</v>
      </c>
      <c r="AN32" s="94">
        <f t="shared" si="11"/>
        <v>0</v>
      </c>
      <c r="AO32" s="4">
        <f t="shared" si="11"/>
        <v>0</v>
      </c>
      <c r="AP32" s="4">
        <f t="shared" si="11"/>
        <v>0</v>
      </c>
      <c r="AQ32" s="4">
        <f t="shared" si="11"/>
        <v>0</v>
      </c>
      <c r="AR32" s="4">
        <f t="shared" si="11"/>
        <v>0</v>
      </c>
      <c r="AS32" s="4">
        <f t="shared" si="11"/>
        <v>0</v>
      </c>
      <c r="AT32" s="4">
        <f t="shared" si="11"/>
        <v>0</v>
      </c>
      <c r="AU32" s="4">
        <f t="shared" si="11"/>
        <v>0</v>
      </c>
      <c r="AV32" s="4">
        <f t="shared" si="11"/>
        <v>0</v>
      </c>
      <c r="AW32" s="4">
        <f t="shared" si="11"/>
        <v>0</v>
      </c>
      <c r="AX32" s="4">
        <f t="shared" si="11"/>
        <v>0</v>
      </c>
      <c r="AY32" s="4">
        <f t="shared" si="11"/>
        <v>0</v>
      </c>
      <c r="AZ32" s="4">
        <f t="shared" si="11"/>
        <v>0</v>
      </c>
      <c r="BA32" s="95">
        <f t="shared" si="11"/>
        <v>0</v>
      </c>
      <c r="BB32" s="96"/>
      <c r="BC32" s="96"/>
    </row>
    <row r="33" spans="1:55" s="97" customFormat="1" ht="24.7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5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10"/>
        <v>0</v>
      </c>
      <c r="AN33" s="94">
        <f t="shared" si="11"/>
        <v>0</v>
      </c>
      <c r="AO33" s="4">
        <f t="shared" si="11"/>
        <v>0</v>
      </c>
      <c r="AP33" s="4">
        <f t="shared" si="11"/>
        <v>0</v>
      </c>
      <c r="AQ33" s="4">
        <f t="shared" si="11"/>
        <v>0</v>
      </c>
      <c r="AR33" s="4">
        <f t="shared" si="11"/>
        <v>0</v>
      </c>
      <c r="AS33" s="4">
        <f t="shared" si="11"/>
        <v>0</v>
      </c>
      <c r="AT33" s="4">
        <f t="shared" si="11"/>
        <v>0</v>
      </c>
      <c r="AU33" s="4">
        <f t="shared" si="11"/>
        <v>0</v>
      </c>
      <c r="AV33" s="4">
        <f t="shared" si="11"/>
        <v>0</v>
      </c>
      <c r="AW33" s="4">
        <f t="shared" si="11"/>
        <v>0</v>
      </c>
      <c r="AX33" s="4">
        <f t="shared" si="11"/>
        <v>0</v>
      </c>
      <c r="AY33" s="4">
        <f t="shared" si="11"/>
        <v>0</v>
      </c>
      <c r="AZ33" s="4">
        <f t="shared" si="11"/>
        <v>0</v>
      </c>
      <c r="BA33" s="95">
        <f t="shared" si="11"/>
        <v>0</v>
      </c>
      <c r="BB33" s="96"/>
      <c r="BC33" s="96"/>
    </row>
    <row r="34" spans="1:55" s="97" customFormat="1" ht="24.7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5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10"/>
        <v>0</v>
      </c>
      <c r="AN34" s="94">
        <f t="shared" si="11"/>
        <v>0</v>
      </c>
      <c r="AO34" s="4">
        <f t="shared" si="11"/>
        <v>0</v>
      </c>
      <c r="AP34" s="4">
        <f t="shared" si="11"/>
        <v>0</v>
      </c>
      <c r="AQ34" s="4">
        <f t="shared" si="11"/>
        <v>0</v>
      </c>
      <c r="AR34" s="4">
        <f t="shared" si="11"/>
        <v>0</v>
      </c>
      <c r="AS34" s="4">
        <f t="shared" si="11"/>
        <v>0</v>
      </c>
      <c r="AT34" s="4">
        <f t="shared" si="11"/>
        <v>0</v>
      </c>
      <c r="AU34" s="4">
        <f t="shared" si="11"/>
        <v>0</v>
      </c>
      <c r="AV34" s="4">
        <f t="shared" si="11"/>
        <v>0</v>
      </c>
      <c r="AW34" s="4">
        <f t="shared" si="11"/>
        <v>0</v>
      </c>
      <c r="AX34" s="4">
        <f t="shared" si="11"/>
        <v>0</v>
      </c>
      <c r="AY34" s="4">
        <f t="shared" si="11"/>
        <v>0</v>
      </c>
      <c r="AZ34" s="4">
        <f t="shared" si="11"/>
        <v>0</v>
      </c>
      <c r="BA34" s="95">
        <f t="shared" si="11"/>
        <v>0</v>
      </c>
      <c r="BB34" s="96"/>
      <c r="BC34" s="96"/>
    </row>
    <row r="35" spans="1:55" s="97" customFormat="1" ht="24.75" customHeight="1" thickBot="1">
      <c r="A35" s="39">
        <f t="shared" si="6"/>
        <v>30</v>
      </c>
      <c r="B35" s="51"/>
      <c r="C35" s="52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5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>COUNTA(L35:AK35)</f>
        <v>0</v>
      </c>
      <c r="AN35" s="94">
        <f t="shared" si="11"/>
        <v>0</v>
      </c>
      <c r="AO35" s="4">
        <f t="shared" si="11"/>
        <v>0</v>
      </c>
      <c r="AP35" s="4">
        <f t="shared" si="11"/>
        <v>0</v>
      </c>
      <c r="AQ35" s="4">
        <f t="shared" si="11"/>
        <v>0</v>
      </c>
      <c r="AR35" s="4">
        <f t="shared" si="11"/>
        <v>0</v>
      </c>
      <c r="AS35" s="4">
        <f t="shared" si="11"/>
        <v>0</v>
      </c>
      <c r="AT35" s="4">
        <f t="shared" si="11"/>
        <v>0</v>
      </c>
      <c r="AU35" s="4">
        <f t="shared" si="11"/>
        <v>0</v>
      </c>
      <c r="AV35" s="4">
        <f t="shared" si="11"/>
        <v>0</v>
      </c>
      <c r="AW35" s="4">
        <f t="shared" si="11"/>
        <v>0</v>
      </c>
      <c r="AX35" s="4">
        <f t="shared" si="11"/>
        <v>0</v>
      </c>
      <c r="AY35" s="4">
        <f t="shared" si="11"/>
        <v>0</v>
      </c>
      <c r="AZ35" s="4">
        <f t="shared" si="11"/>
        <v>0</v>
      </c>
      <c r="BA35" s="95">
        <f t="shared" si="11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6"/>
      <c r="L36" s="87">
        <f>COUNT(L$6:L35)</f>
        <v>5</v>
      </c>
      <c r="M36" s="88">
        <f>COUNT(M$6:M35)</f>
        <v>5</v>
      </c>
      <c r="N36" s="89">
        <f>COUNT(N$6:N35)</f>
        <v>3</v>
      </c>
      <c r="O36" s="88">
        <f>COUNT(O$6:O35)</f>
        <v>3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0.4" bottom="0.3937007874015748" header="0.1968503937007874" footer="0.1968503937007874"/>
  <pageSetup fitToHeight="1" fitToWidth="1" horizontalDpi="600" verticalDpi="600" orientation="portrait" paperSize="9" scale="78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5">
    <pageSetUpPr fitToPage="1"/>
  </sheetPr>
  <dimension ref="A1:BB50"/>
  <sheetViews>
    <sheetView zoomScale="80" zoomScaleNormal="80" zoomScalePageLayoutView="0" workbookViewId="0" topLeftCell="A1">
      <pane xSplit="11" ySplit="5" topLeftCell="L6" activePane="bottomRight" state="frozen"/>
      <selection pane="topLeft" activeCell="K8" sqref="K8"/>
      <selection pane="topRight" activeCell="K8" sqref="K8"/>
      <selection pane="bottomLeft" activeCell="K8" sqref="K8"/>
      <selection pane="bottomRight" activeCell="D6" sqref="D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8.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35</v>
      </c>
      <c r="B1" s="17"/>
      <c r="C1" s="17"/>
      <c r="D1" s="17"/>
      <c r="E1" s="17"/>
      <c r="F1" s="17"/>
      <c r="G1" s="17"/>
      <c r="H1" s="19" t="s">
        <v>30</v>
      </c>
      <c r="I1" s="17"/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5" t="s">
        <v>10</v>
      </c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7"/>
    </row>
    <row r="3" spans="1:54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58" t="s">
        <v>21</v>
      </c>
      <c r="K3" s="162" t="s">
        <v>24</v>
      </c>
      <c r="L3" s="161">
        <v>43527</v>
      </c>
      <c r="M3" s="157"/>
      <c r="N3" s="157">
        <v>43646</v>
      </c>
      <c r="O3" s="157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7">
        <v>43730</v>
      </c>
      <c r="AK3" s="168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59"/>
      <c r="K4" s="163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38"/>
      <c r="B5" s="139"/>
      <c r="C5" s="140"/>
      <c r="D5" s="141" t="s">
        <v>23</v>
      </c>
      <c r="E5" s="141"/>
      <c r="F5" s="142"/>
      <c r="G5" s="141"/>
      <c r="H5" s="143"/>
      <c r="I5" s="144"/>
      <c r="J5" s="160"/>
      <c r="K5" s="164"/>
      <c r="L5" s="134" t="s">
        <v>103</v>
      </c>
      <c r="M5" s="133"/>
      <c r="N5" s="134" t="s">
        <v>170</v>
      </c>
      <c r="O5" s="133"/>
      <c r="P5" s="134"/>
      <c r="Q5" s="133"/>
      <c r="R5" s="134"/>
      <c r="S5" s="133"/>
      <c r="T5" s="134"/>
      <c r="U5" s="133"/>
      <c r="V5" s="134"/>
      <c r="W5" s="133"/>
      <c r="X5" s="134"/>
      <c r="Y5" s="133"/>
      <c r="Z5" s="134"/>
      <c r="AA5" s="133"/>
      <c r="AB5" s="134"/>
      <c r="AC5" s="133"/>
      <c r="AD5" s="134"/>
      <c r="AE5" s="133"/>
      <c r="AF5" s="134"/>
      <c r="AG5" s="133"/>
      <c r="AH5" s="132"/>
      <c r="AI5" s="133"/>
      <c r="AJ5" s="134"/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</row>
    <row r="6" spans="1:54" s="97" customFormat="1" ht="24.75" customHeight="1">
      <c r="A6" s="110">
        <v>1</v>
      </c>
      <c r="B6" s="111"/>
      <c r="C6" s="112"/>
      <c r="D6" s="151" t="s">
        <v>49</v>
      </c>
      <c r="E6" s="113" t="s">
        <v>66</v>
      </c>
      <c r="F6" s="114"/>
      <c r="G6" s="151" t="s">
        <v>51</v>
      </c>
      <c r="H6" s="39" t="str">
        <f aca="true" t="shared" si="0" ref="H6:H35">IF(COUNTA(AK6)&gt;0,IF(COUNTA(L6:AK6)&lt;classé,"Non","Oui"),"Non")</f>
        <v>Non</v>
      </c>
      <c r="I6" s="115">
        <f aca="true" t="shared" si="1" ref="I6:I35">SUM(L6:AK6)-SUM(AN6:BA6)+K6</f>
        <v>180</v>
      </c>
      <c r="J6" s="116"/>
      <c r="K6" s="145">
        <f aca="true" t="shared" si="2" ref="K6:K35">COUNTIF(L$5:AK$5,$D6)*2</f>
        <v>0</v>
      </c>
      <c r="L6" s="118">
        <v>40</v>
      </c>
      <c r="M6" s="119">
        <v>50</v>
      </c>
      <c r="N6" s="120">
        <v>40</v>
      </c>
      <c r="O6" s="119">
        <v>50</v>
      </c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0"/>
      <c r="AK6" s="123"/>
      <c r="AL6" s="4">
        <f aca="true" t="shared" si="3" ref="AL6:AL35">MAX(L6:AK6)</f>
        <v>50</v>
      </c>
      <c r="AM6" s="5">
        <f aca="true" t="shared" si="4" ref="AM6:AM24">COUNTA(L6:AK6)</f>
        <v>4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</row>
    <row r="7" spans="1:54" s="97" customFormat="1" ht="24.75" customHeight="1">
      <c r="A7" s="39">
        <f aca="true" t="shared" si="6" ref="A7:A35">A6+1</f>
        <v>2</v>
      </c>
      <c r="B7" s="51"/>
      <c r="C7" s="56"/>
      <c r="D7" s="150" t="s">
        <v>170</v>
      </c>
      <c r="E7" s="150" t="s">
        <v>171</v>
      </c>
      <c r="F7" s="58"/>
      <c r="G7" s="150" t="s">
        <v>38</v>
      </c>
      <c r="H7" s="39" t="str">
        <f t="shared" si="0"/>
        <v>Non</v>
      </c>
      <c r="I7" s="14">
        <f t="shared" si="1"/>
        <v>92</v>
      </c>
      <c r="J7" s="117"/>
      <c r="K7" s="145">
        <f t="shared" si="2"/>
        <v>2</v>
      </c>
      <c r="L7" s="15"/>
      <c r="M7" s="16"/>
      <c r="N7" s="54">
        <v>50</v>
      </c>
      <c r="O7" s="16">
        <v>40</v>
      </c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3"/>
        <v>50</v>
      </c>
      <c r="AM7" s="5">
        <f t="shared" si="4"/>
        <v>2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</row>
    <row r="8" spans="1:54" s="97" customFormat="1" ht="24.75" customHeight="1">
      <c r="A8" s="39">
        <f t="shared" si="6"/>
        <v>3</v>
      </c>
      <c r="B8" s="51"/>
      <c r="C8" s="56"/>
      <c r="D8" s="150" t="s">
        <v>103</v>
      </c>
      <c r="E8" s="57" t="s">
        <v>104</v>
      </c>
      <c r="F8" s="58"/>
      <c r="G8" s="150" t="s">
        <v>38</v>
      </c>
      <c r="H8" s="39" t="str">
        <f t="shared" si="0"/>
        <v>Non</v>
      </c>
      <c r="I8" s="14">
        <f t="shared" si="1"/>
        <v>92</v>
      </c>
      <c r="J8" s="117"/>
      <c r="K8" s="145">
        <f t="shared" si="2"/>
        <v>2</v>
      </c>
      <c r="L8" s="15">
        <v>50</v>
      </c>
      <c r="M8" s="16">
        <v>40</v>
      </c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50</v>
      </c>
      <c r="AM8" s="5">
        <f t="shared" si="4"/>
        <v>2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</row>
    <row r="9" spans="1:54" s="97" customFormat="1" ht="24.75" customHeight="1">
      <c r="A9" s="39">
        <f t="shared" si="6"/>
        <v>4</v>
      </c>
      <c r="B9" s="51"/>
      <c r="C9" s="56"/>
      <c r="D9" s="150" t="s">
        <v>105</v>
      </c>
      <c r="E9" s="57" t="s">
        <v>66</v>
      </c>
      <c r="F9" s="58"/>
      <c r="G9" s="150" t="s">
        <v>101</v>
      </c>
      <c r="H9" s="39" t="str">
        <f t="shared" si="0"/>
        <v>Non</v>
      </c>
      <c r="I9" s="14">
        <f t="shared" si="1"/>
        <v>64</v>
      </c>
      <c r="J9" s="117"/>
      <c r="K9" s="145">
        <f t="shared" si="2"/>
        <v>0</v>
      </c>
      <c r="L9" s="15">
        <v>32</v>
      </c>
      <c r="M9" s="16">
        <v>32</v>
      </c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32</v>
      </c>
      <c r="AM9" s="5">
        <f t="shared" si="4"/>
        <v>2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</row>
    <row r="10" spans="1:54" s="97" customFormat="1" ht="24.75" customHeight="1">
      <c r="A10" s="39">
        <f t="shared" si="6"/>
        <v>5</v>
      </c>
      <c r="B10" s="51"/>
      <c r="C10" s="56"/>
      <c r="D10" s="150" t="s">
        <v>172</v>
      </c>
      <c r="E10" s="150" t="s">
        <v>173</v>
      </c>
      <c r="F10" s="58"/>
      <c r="G10" s="150" t="s">
        <v>101</v>
      </c>
      <c r="H10" s="39" t="str">
        <f t="shared" si="0"/>
        <v>Non</v>
      </c>
      <c r="I10" s="14">
        <f t="shared" si="1"/>
        <v>64</v>
      </c>
      <c r="J10" s="117"/>
      <c r="K10" s="145">
        <f t="shared" si="2"/>
        <v>0</v>
      </c>
      <c r="L10" s="15"/>
      <c r="M10" s="16"/>
      <c r="N10" s="54">
        <v>32</v>
      </c>
      <c r="O10" s="16">
        <v>32</v>
      </c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32</v>
      </c>
      <c r="AM10" s="5">
        <f t="shared" si="4"/>
        <v>2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</row>
    <row r="11" spans="1:54" s="97" customFormat="1" ht="24.75" customHeight="1">
      <c r="A11" s="39">
        <f t="shared" si="6"/>
        <v>6</v>
      </c>
      <c r="B11" s="51" t="s">
        <v>102</v>
      </c>
      <c r="C11" s="56"/>
      <c r="D11" s="57" t="s">
        <v>99</v>
      </c>
      <c r="E11" s="57" t="s">
        <v>100</v>
      </c>
      <c r="F11" s="58"/>
      <c r="G11" s="57" t="s">
        <v>101</v>
      </c>
      <c r="H11" s="39" t="str">
        <f t="shared" si="0"/>
        <v>Non</v>
      </c>
      <c r="I11" s="14">
        <f t="shared" si="1"/>
        <v>52</v>
      </c>
      <c r="J11" s="117"/>
      <c r="K11" s="145">
        <f t="shared" si="2"/>
        <v>0</v>
      </c>
      <c r="L11" s="15">
        <v>26</v>
      </c>
      <c r="M11" s="16">
        <v>26</v>
      </c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26</v>
      </c>
      <c r="AM11" s="5">
        <f t="shared" si="4"/>
        <v>2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</row>
    <row r="12" spans="1:54" s="97" customFormat="1" ht="24.75" customHeight="1">
      <c r="A12" s="39">
        <f t="shared" si="6"/>
        <v>7</v>
      </c>
      <c r="B12" s="51" t="s">
        <v>102</v>
      </c>
      <c r="C12" s="56"/>
      <c r="D12" s="150" t="s">
        <v>190</v>
      </c>
      <c r="E12" s="57" t="s">
        <v>191</v>
      </c>
      <c r="F12" s="58"/>
      <c r="G12" s="150" t="s">
        <v>142</v>
      </c>
      <c r="H12" s="39" t="str">
        <f t="shared" si="0"/>
        <v>Non</v>
      </c>
      <c r="I12" s="14">
        <f t="shared" si="1"/>
        <v>52</v>
      </c>
      <c r="J12" s="117"/>
      <c r="K12" s="145">
        <f t="shared" si="2"/>
        <v>0</v>
      </c>
      <c r="L12" s="15"/>
      <c r="M12" s="16"/>
      <c r="N12" s="54">
        <v>26</v>
      </c>
      <c r="O12" s="16">
        <v>26</v>
      </c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26</v>
      </c>
      <c r="AM12" s="5">
        <f t="shared" si="4"/>
        <v>2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</row>
    <row r="13" spans="1:54" s="97" customFormat="1" ht="24.75" customHeight="1">
      <c r="A13" s="39">
        <f t="shared" si="6"/>
        <v>8</v>
      </c>
      <c r="B13" s="51" t="s">
        <v>102</v>
      </c>
      <c r="C13" s="56"/>
      <c r="D13" s="150" t="s">
        <v>192</v>
      </c>
      <c r="E13" s="57" t="s">
        <v>193</v>
      </c>
      <c r="F13" s="58"/>
      <c r="G13" s="150" t="s">
        <v>194</v>
      </c>
      <c r="H13" s="39" t="str">
        <f t="shared" si="0"/>
        <v>Non</v>
      </c>
      <c r="I13" s="14">
        <f t="shared" si="1"/>
        <v>44</v>
      </c>
      <c r="J13" s="117"/>
      <c r="K13" s="145">
        <f t="shared" si="2"/>
        <v>0</v>
      </c>
      <c r="L13" s="15"/>
      <c r="M13" s="16"/>
      <c r="N13" s="54">
        <v>22</v>
      </c>
      <c r="O13" s="16">
        <v>22</v>
      </c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22</v>
      </c>
      <c r="AM13" s="5">
        <f t="shared" si="4"/>
        <v>2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</row>
    <row r="14" spans="1:54" s="97" customFormat="1" ht="24.75" customHeight="1">
      <c r="A14" s="39">
        <f t="shared" si="6"/>
        <v>9</v>
      </c>
      <c r="B14" s="51" t="s">
        <v>102</v>
      </c>
      <c r="C14" s="56"/>
      <c r="D14" s="150" t="s">
        <v>195</v>
      </c>
      <c r="E14" s="57" t="s">
        <v>196</v>
      </c>
      <c r="F14" s="58"/>
      <c r="G14" s="150" t="s">
        <v>194</v>
      </c>
      <c r="H14" s="39" t="str">
        <f t="shared" si="0"/>
        <v>Non</v>
      </c>
      <c r="I14" s="14">
        <f t="shared" si="1"/>
        <v>40</v>
      </c>
      <c r="J14" s="117"/>
      <c r="K14" s="145">
        <f t="shared" si="2"/>
        <v>0</v>
      </c>
      <c r="L14" s="15"/>
      <c r="M14" s="16"/>
      <c r="N14" s="54">
        <v>20</v>
      </c>
      <c r="O14" s="16">
        <v>20</v>
      </c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20</v>
      </c>
      <c r="AM14" s="5">
        <f t="shared" si="4"/>
        <v>2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</row>
    <row r="15" spans="1:54" s="97" customFormat="1" ht="24.75" customHeight="1">
      <c r="A15" s="39">
        <f t="shared" si="6"/>
        <v>10</v>
      </c>
      <c r="B15" s="51"/>
      <c r="C15" s="56"/>
      <c r="D15" s="150"/>
      <c r="E15" s="57"/>
      <c r="F15" s="58"/>
      <c r="G15" s="150"/>
      <c r="H15" s="39" t="str">
        <f t="shared" si="0"/>
        <v>Non</v>
      </c>
      <c r="I15" s="14">
        <f t="shared" si="1"/>
        <v>0</v>
      </c>
      <c r="J15" s="117"/>
      <c r="K15" s="145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</row>
    <row r="16" spans="1:54" s="97" customFormat="1" ht="24.75" customHeight="1">
      <c r="A16" s="39">
        <f t="shared" si="6"/>
        <v>11</v>
      </c>
      <c r="B16" s="51"/>
      <c r="C16" s="56"/>
      <c r="D16" s="150"/>
      <c r="E16" s="57"/>
      <c r="F16" s="58"/>
      <c r="G16" s="150"/>
      <c r="H16" s="39" t="str">
        <f t="shared" si="0"/>
        <v>Non</v>
      </c>
      <c r="I16" s="14">
        <f t="shared" si="1"/>
        <v>0</v>
      </c>
      <c r="J16" s="117"/>
      <c r="K16" s="145">
        <f t="shared" si="2"/>
        <v>0</v>
      </c>
      <c r="L16" s="15"/>
      <c r="M16" s="16"/>
      <c r="N16" s="54"/>
      <c r="O16" s="16"/>
      <c r="P16" s="54"/>
      <c r="Q16" s="55"/>
      <c r="R16" s="59"/>
      <c r="S16" s="16"/>
      <c r="T16" s="59"/>
      <c r="U16" s="55"/>
      <c r="V16" s="59"/>
      <c r="W16" s="16"/>
      <c r="X16" s="59"/>
      <c r="Y16" s="16"/>
      <c r="Z16" s="59"/>
      <c r="AA16" s="55"/>
      <c r="AB16" s="59"/>
      <c r="AC16" s="16"/>
      <c r="AD16" s="54"/>
      <c r="AE16" s="55"/>
      <c r="AF16" s="59"/>
      <c r="AG16" s="16"/>
      <c r="AH16" s="59"/>
      <c r="AI16" s="16"/>
      <c r="AJ16" s="55"/>
      <c r="AK16" s="82"/>
      <c r="AL16" s="4">
        <f t="shared" si="3"/>
        <v>0</v>
      </c>
      <c r="AM16" s="5">
        <f t="shared" si="4"/>
        <v>0</v>
      </c>
      <c r="AN16" s="94">
        <f aca="true" t="shared" si="7" ref="AN16:BA33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</row>
    <row r="17" spans="1:54" s="97" customFormat="1" ht="24.75" customHeight="1">
      <c r="A17" s="39">
        <f t="shared" si="6"/>
        <v>12</v>
      </c>
      <c r="B17" s="51"/>
      <c r="C17" s="56"/>
      <c r="D17" s="150"/>
      <c r="E17" s="57"/>
      <c r="F17" s="58"/>
      <c r="G17" s="150"/>
      <c r="H17" s="39" t="str">
        <f t="shared" si="0"/>
        <v>Non</v>
      </c>
      <c r="I17" s="14">
        <f t="shared" si="1"/>
        <v>0</v>
      </c>
      <c r="J17" s="117"/>
      <c r="K17" s="145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</row>
    <row r="18" spans="1:54" s="97" customFormat="1" ht="24.75" customHeight="1">
      <c r="A18" s="39">
        <f t="shared" si="6"/>
        <v>13</v>
      </c>
      <c r="B18" s="51"/>
      <c r="C18" s="56"/>
      <c r="D18" s="150"/>
      <c r="E18" s="57"/>
      <c r="F18" s="58"/>
      <c r="G18" s="150"/>
      <c r="H18" s="39" t="str">
        <f t="shared" si="0"/>
        <v>Non</v>
      </c>
      <c r="I18" s="14">
        <f t="shared" si="1"/>
        <v>0</v>
      </c>
      <c r="J18" s="117"/>
      <c r="K18" s="145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</row>
    <row r="19" spans="1:54" s="97" customFormat="1" ht="24.75" customHeight="1">
      <c r="A19" s="39">
        <f t="shared" si="6"/>
        <v>14</v>
      </c>
      <c r="B19" s="51"/>
      <c r="C19" s="56"/>
      <c r="D19" s="150"/>
      <c r="E19" s="57"/>
      <c r="F19" s="58"/>
      <c r="G19" s="150"/>
      <c r="H19" s="39" t="str">
        <f t="shared" si="0"/>
        <v>Non</v>
      </c>
      <c r="I19" s="14">
        <f t="shared" si="1"/>
        <v>0</v>
      </c>
      <c r="J19" s="117"/>
      <c r="K19" s="145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</row>
    <row r="20" spans="1:54" s="97" customFormat="1" ht="24.75" customHeight="1">
      <c r="A20" s="39">
        <f t="shared" si="6"/>
        <v>15</v>
      </c>
      <c r="B20" s="51"/>
      <c r="C20" s="56"/>
      <c r="D20" s="150"/>
      <c r="E20" s="57"/>
      <c r="F20" s="58"/>
      <c r="G20" s="150"/>
      <c r="H20" s="39" t="str">
        <f t="shared" si="0"/>
        <v>Non</v>
      </c>
      <c r="I20" s="14">
        <f t="shared" si="1"/>
        <v>0</v>
      </c>
      <c r="J20" s="117"/>
      <c r="K20" s="145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</row>
    <row r="21" spans="1:54" s="97" customFormat="1" ht="24.75" customHeight="1">
      <c r="A21" s="39">
        <f t="shared" si="6"/>
        <v>16</v>
      </c>
      <c r="B21" s="51"/>
      <c r="C21" s="56"/>
      <c r="D21" s="150"/>
      <c r="E21" s="57"/>
      <c r="F21" s="58"/>
      <c r="G21" s="150"/>
      <c r="H21" s="39" t="str">
        <f t="shared" si="0"/>
        <v>Non</v>
      </c>
      <c r="I21" s="14">
        <f t="shared" si="1"/>
        <v>0</v>
      </c>
      <c r="J21" s="117"/>
      <c r="K21" s="145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</row>
    <row r="22" spans="1:54" s="97" customFormat="1" ht="24.75" customHeight="1">
      <c r="A22" s="39">
        <f t="shared" si="6"/>
        <v>17</v>
      </c>
      <c r="B22" s="51"/>
      <c r="C22" s="56"/>
      <c r="D22" s="150"/>
      <c r="E22" s="57"/>
      <c r="F22" s="58"/>
      <c r="G22" s="150"/>
      <c r="H22" s="39" t="str">
        <f t="shared" si="0"/>
        <v>Non</v>
      </c>
      <c r="I22" s="14">
        <f t="shared" si="1"/>
        <v>0</v>
      </c>
      <c r="J22" s="117"/>
      <c r="K22" s="145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</row>
    <row r="23" spans="1:54" s="97" customFormat="1" ht="24.75" customHeight="1">
      <c r="A23" s="39">
        <f t="shared" si="6"/>
        <v>18</v>
      </c>
      <c r="B23" s="51"/>
      <c r="C23" s="56"/>
      <c r="D23" s="150"/>
      <c r="E23" s="57"/>
      <c r="F23" s="58"/>
      <c r="G23" s="150"/>
      <c r="H23" s="39" t="str">
        <f t="shared" si="0"/>
        <v>Non</v>
      </c>
      <c r="I23" s="14">
        <f t="shared" si="1"/>
        <v>0</v>
      </c>
      <c r="J23" s="117"/>
      <c r="K23" s="145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</row>
    <row r="24" spans="1:54" s="97" customFormat="1" ht="24.75" customHeight="1">
      <c r="A24" s="39">
        <f t="shared" si="6"/>
        <v>19</v>
      </c>
      <c r="B24" s="51"/>
      <c r="C24" s="56"/>
      <c r="D24" s="150"/>
      <c r="E24" s="57"/>
      <c r="F24" s="58"/>
      <c r="G24" s="150"/>
      <c r="H24" s="39" t="str">
        <f t="shared" si="0"/>
        <v>Non</v>
      </c>
      <c r="I24" s="14">
        <f t="shared" si="1"/>
        <v>0</v>
      </c>
      <c r="J24" s="117"/>
      <c r="K24" s="145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</row>
    <row r="25" spans="1:54" s="97" customFormat="1" ht="28.5" customHeight="1">
      <c r="A25" s="39">
        <f t="shared" si="6"/>
        <v>20</v>
      </c>
      <c r="B25" s="51"/>
      <c r="C25" s="56"/>
      <c r="D25" s="150"/>
      <c r="E25" s="57"/>
      <c r="F25" s="58"/>
      <c r="G25" s="150"/>
      <c r="H25" s="39" t="str">
        <f t="shared" si="0"/>
        <v>Non</v>
      </c>
      <c r="I25" s="14">
        <f t="shared" si="1"/>
        <v>0</v>
      </c>
      <c r="J25" s="117"/>
      <c r="K25" s="145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8" ref="AM25:AM35"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</row>
    <row r="26" spans="1:54" s="97" customFormat="1" ht="28.5" customHeight="1">
      <c r="A26" s="39">
        <f t="shared" si="6"/>
        <v>21</v>
      </c>
      <c r="B26" s="51"/>
      <c r="C26" s="56"/>
      <c r="D26" s="150"/>
      <c r="E26" s="57"/>
      <c r="F26" s="58"/>
      <c r="G26" s="150"/>
      <c r="H26" s="39" t="str">
        <f t="shared" si="0"/>
        <v>Non</v>
      </c>
      <c r="I26" s="14">
        <f t="shared" si="1"/>
        <v>0</v>
      </c>
      <c r="J26" s="117"/>
      <c r="K26" s="145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8"/>
        <v>0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</row>
    <row r="27" spans="1:54" s="97" customFormat="1" ht="28.5" customHeight="1">
      <c r="A27" s="39">
        <f t="shared" si="6"/>
        <v>22</v>
      </c>
      <c r="B27" s="51"/>
      <c r="C27" s="56"/>
      <c r="D27" s="150"/>
      <c r="E27" s="57"/>
      <c r="F27" s="58"/>
      <c r="G27" s="150"/>
      <c r="H27" s="39" t="str">
        <f t="shared" si="0"/>
        <v>Non</v>
      </c>
      <c r="I27" s="14">
        <f t="shared" si="1"/>
        <v>0</v>
      </c>
      <c r="J27" s="117"/>
      <c r="K27" s="145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8"/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</row>
    <row r="28" spans="1:54" s="97" customFormat="1" ht="28.5" customHeight="1">
      <c r="A28" s="39">
        <f t="shared" si="6"/>
        <v>23</v>
      </c>
      <c r="B28" s="51"/>
      <c r="C28" s="56"/>
      <c r="D28" s="150"/>
      <c r="E28" s="57"/>
      <c r="F28" s="58"/>
      <c r="G28" s="150"/>
      <c r="H28" s="39" t="str">
        <f t="shared" si="0"/>
        <v>Non</v>
      </c>
      <c r="I28" s="14">
        <f t="shared" si="1"/>
        <v>0</v>
      </c>
      <c r="J28" s="117"/>
      <c r="K28" s="145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8"/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</row>
    <row r="29" spans="1:54" s="97" customFormat="1" ht="28.5" customHeight="1">
      <c r="A29" s="39">
        <f t="shared" si="6"/>
        <v>24</v>
      </c>
      <c r="B29" s="51"/>
      <c r="C29" s="56"/>
      <c r="D29" s="150"/>
      <c r="E29" s="57"/>
      <c r="F29" s="58"/>
      <c r="G29" s="150"/>
      <c r="H29" s="39" t="str">
        <f t="shared" si="0"/>
        <v>Non</v>
      </c>
      <c r="I29" s="14">
        <f t="shared" si="1"/>
        <v>0</v>
      </c>
      <c r="J29" s="117"/>
      <c r="K29" s="145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8"/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</row>
    <row r="30" spans="1:54" s="97" customFormat="1" ht="28.5" customHeight="1">
      <c r="A30" s="39">
        <f t="shared" si="6"/>
        <v>25</v>
      </c>
      <c r="B30" s="51"/>
      <c r="C30" s="56"/>
      <c r="D30" s="150"/>
      <c r="E30" s="57"/>
      <c r="F30" s="58"/>
      <c r="G30" s="150"/>
      <c r="H30" s="39" t="str">
        <f t="shared" si="0"/>
        <v>Non</v>
      </c>
      <c r="I30" s="14">
        <f t="shared" si="1"/>
        <v>0</v>
      </c>
      <c r="J30" s="117"/>
      <c r="K30" s="145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</row>
    <row r="31" spans="1:54" s="97" customFormat="1" ht="28.5" customHeight="1">
      <c r="A31" s="39">
        <f t="shared" si="6"/>
        <v>26</v>
      </c>
      <c r="B31" s="51"/>
      <c r="C31" s="56"/>
      <c r="D31" s="150"/>
      <c r="E31" s="57"/>
      <c r="F31" s="58"/>
      <c r="G31" s="150"/>
      <c r="H31" s="39" t="str">
        <f t="shared" si="0"/>
        <v>Non</v>
      </c>
      <c r="I31" s="14">
        <f t="shared" si="1"/>
        <v>0</v>
      </c>
      <c r="J31" s="117"/>
      <c r="K31" s="145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</row>
    <row r="32" spans="1:54" s="97" customFormat="1" ht="28.5" customHeight="1">
      <c r="A32" s="39">
        <f t="shared" si="6"/>
        <v>27</v>
      </c>
      <c r="B32" s="51"/>
      <c r="C32" s="56"/>
      <c r="D32" s="150"/>
      <c r="E32" s="57"/>
      <c r="F32" s="58"/>
      <c r="G32" s="150"/>
      <c r="H32" s="39" t="str">
        <f t="shared" si="0"/>
        <v>Non</v>
      </c>
      <c r="I32" s="14">
        <f t="shared" si="1"/>
        <v>0</v>
      </c>
      <c r="J32" s="117"/>
      <c r="K32" s="145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</row>
    <row r="33" spans="1:54" s="97" customFormat="1" ht="28.5" customHeight="1">
      <c r="A33" s="39">
        <f t="shared" si="6"/>
        <v>28</v>
      </c>
      <c r="B33" s="51"/>
      <c r="C33" s="56"/>
      <c r="D33" s="150"/>
      <c r="E33" s="57"/>
      <c r="F33" s="58"/>
      <c r="G33" s="150"/>
      <c r="H33" s="39" t="str">
        <f t="shared" si="0"/>
        <v>Non</v>
      </c>
      <c r="I33" s="14">
        <f t="shared" si="1"/>
        <v>0</v>
      </c>
      <c r="J33" s="117"/>
      <c r="K33" s="145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</row>
    <row r="34" spans="1:54" s="97" customFormat="1" ht="28.5" customHeight="1">
      <c r="A34" s="39">
        <f t="shared" si="6"/>
        <v>29</v>
      </c>
      <c r="B34" s="51"/>
      <c r="C34" s="56"/>
      <c r="D34" s="150"/>
      <c r="E34" s="57"/>
      <c r="F34" s="58"/>
      <c r="G34" s="150"/>
      <c r="H34" s="39" t="str">
        <f t="shared" si="0"/>
        <v>Non</v>
      </c>
      <c r="I34" s="14">
        <f t="shared" si="1"/>
        <v>0</v>
      </c>
      <c r="J34" s="117"/>
      <c r="K34" s="145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aca="true" t="shared" si="10" ref="AN34:BA35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</row>
    <row r="35" spans="1:54" s="97" customFormat="1" ht="28.5" customHeight="1" thickBot="1">
      <c r="A35" s="39">
        <f t="shared" si="6"/>
        <v>30</v>
      </c>
      <c r="B35" s="51"/>
      <c r="C35" s="56"/>
      <c r="D35" s="150"/>
      <c r="E35" s="57"/>
      <c r="F35" s="58"/>
      <c r="G35" s="150"/>
      <c r="H35" s="39" t="str">
        <f t="shared" si="0"/>
        <v>Non</v>
      </c>
      <c r="I35" s="14">
        <f t="shared" si="1"/>
        <v>0</v>
      </c>
      <c r="J35" s="117"/>
      <c r="K35" s="145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8"/>
        <v>0</v>
      </c>
      <c r="AN35" s="94">
        <f t="shared" si="10"/>
        <v>0</v>
      </c>
      <c r="AO35" s="4">
        <f t="shared" si="10"/>
        <v>0</v>
      </c>
      <c r="AP35" s="4">
        <f t="shared" si="10"/>
        <v>0</v>
      </c>
      <c r="AQ35" s="4">
        <f t="shared" si="10"/>
        <v>0</v>
      </c>
      <c r="AR35" s="4">
        <f t="shared" si="10"/>
        <v>0</v>
      </c>
      <c r="AS35" s="4">
        <f t="shared" si="10"/>
        <v>0</v>
      </c>
      <c r="AT35" s="4">
        <f t="shared" si="10"/>
        <v>0</v>
      </c>
      <c r="AU35" s="4">
        <f t="shared" si="10"/>
        <v>0</v>
      </c>
      <c r="AV35" s="4">
        <f t="shared" si="10"/>
        <v>0</v>
      </c>
      <c r="AW35" s="4">
        <f t="shared" si="10"/>
        <v>0</v>
      </c>
      <c r="AX35" s="4">
        <f t="shared" si="10"/>
        <v>0</v>
      </c>
      <c r="AY35" s="4">
        <f t="shared" si="10"/>
        <v>0</v>
      </c>
      <c r="AZ35" s="4">
        <f t="shared" si="10"/>
        <v>0</v>
      </c>
      <c r="BA35" s="95">
        <f t="shared" si="10"/>
        <v>0</v>
      </c>
      <c r="BB35" s="96"/>
    </row>
    <row r="36" spans="1:54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6"/>
      <c r="L36" s="87">
        <f>COUNT(L$6:L35)</f>
        <v>4</v>
      </c>
      <c r="M36" s="88">
        <f>COUNT(M$6:M35)</f>
        <v>4</v>
      </c>
      <c r="N36" s="89">
        <f>COUNT(N$6:N35)</f>
        <v>6</v>
      </c>
      <c r="O36" s="88">
        <f>COUNT(O$6:O35)</f>
        <v>6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/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</row>
    <row r="37" spans="1:54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</row>
    <row r="38" spans="1:54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</row>
    <row r="39" spans="1:54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</row>
    <row r="40" spans="1:54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</row>
    <row r="41" spans="1:54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</row>
    <row r="50" ht="12.75">
      <c r="G50" s="45">
        <v>5</v>
      </c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5">
      <formula1>#REF!</formula1>
    </dataValidation>
  </dataValidations>
  <printOptions horizontalCentered="1"/>
  <pageMargins left="0.7874015748031497" right="0.7874015748031497" top="0.39" bottom="0.3937007874015748" header="0.1968503937007874" footer="0.1968503937007874"/>
  <pageSetup fitToHeight="2" fitToWidth="1" horizontalDpi="600" verticalDpi="600" orientation="portrait" paperSize="9" scale="79" r:id="rId2"/>
  <headerFooter alignWithMargins="0">
    <oddFooter>&amp;C&amp;"Times New Roman,Gras italique"Page &amp;P / &amp;N&amp;R&amp;"Times New Roman,Italique"&amp;D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</dc:creator>
  <cp:keywords/>
  <dc:description/>
  <cp:lastModifiedBy>Patrick VIZATELLE</cp:lastModifiedBy>
  <cp:lastPrinted>2018-09-30T15:42:36Z</cp:lastPrinted>
  <dcterms:created xsi:type="dcterms:W3CDTF">2000-07-20T15:00:17Z</dcterms:created>
  <dcterms:modified xsi:type="dcterms:W3CDTF">2019-07-04T06:48:02Z</dcterms:modified>
  <cp:category/>
  <cp:version/>
  <cp:contentType/>
  <cp:contentStatus/>
</cp:coreProperties>
</file>